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480" windowHeight="11640" tabRatio="200"/>
  </bookViews>
  <sheets>
    <sheet name="ECP Evaluation Rubric" sheetId="1" r:id="rId1"/>
  </sheets>
  <definedNames>
    <definedName name="Check10" localSheetId="0">'ECP Evaluation Rubric'!#REF!</definedName>
    <definedName name="Check11" localSheetId="0">'ECP Evaluation Rubric'!#REF!</definedName>
    <definedName name="Check12" localSheetId="0">'ECP Evaluation Rubric'!#REF!</definedName>
    <definedName name="Check18" localSheetId="0">'ECP Evaluation Rubric'!#REF!</definedName>
    <definedName name="Check19" localSheetId="0">'ECP Evaluation Rubric'!#REF!</definedName>
    <definedName name="Check20" localSheetId="0">'ECP Evaluation Rubric'!#REF!</definedName>
    <definedName name="Check21" localSheetId="0">'ECP Evaluation Rubric'!#REF!</definedName>
    <definedName name="Check24" localSheetId="0">'ECP Evaluation Rubric'!#REF!</definedName>
    <definedName name="Check26" localSheetId="0">'ECP Evaluation Rubric'!#REF!</definedName>
    <definedName name="Check28" localSheetId="0">'ECP Evaluation Rubric'!#REF!</definedName>
    <definedName name="Check54" localSheetId="0">'ECP Evaluation Rubric'!#REF!</definedName>
    <definedName name="Check55" localSheetId="0">'ECP Evaluation Rubric'!#REF!</definedName>
    <definedName name="Check56" localSheetId="0">'ECP Evaluation Rubric'!#REF!</definedName>
    <definedName name="Check57" localSheetId="0">'ECP Evaluation Rubric'!#REF!</definedName>
    <definedName name="Check58" localSheetId="0">'ECP Evaluation Rubric'!#REF!</definedName>
    <definedName name="Check59" localSheetId="0">'ECP Evaluation Rubric'!#REF!</definedName>
    <definedName name="Check60" localSheetId="0">'ECP Evaluation Rubric'!#REF!</definedName>
    <definedName name="Check8" localSheetId="0">'ECP Evaluation Rubric'!$A$33</definedName>
    <definedName name="Check9" localSheetId="0">'ECP Evaluation Rubric'!#REF!</definedName>
    <definedName name="Dropdown2" localSheetId="0">'ECP Evaluation Rubric'!#REF!</definedName>
    <definedName name="_xlnm.Print_Area" localSheetId="0">'ECP Evaluation Rubric'!$A$3:$C$156</definedName>
    <definedName name="Text17" localSheetId="0">'ECP Evaluation Rubric'!#REF!</definedName>
    <definedName name="Text19" localSheetId="0">'ECP Evaluation Rubric'!#REF!</definedName>
    <definedName name="Text23" localSheetId="0">'ECP Evaluation Rubric'!#REF!</definedName>
    <definedName name="Text24" localSheetId="0">'ECP Evaluation Rubric'!#REF!</definedName>
    <definedName name="Text25" localSheetId="0">'ECP Evaluation Rubric'!#REF!</definedName>
    <definedName name="Text3" localSheetId="0">'ECP Evaluation Rubric'!#REF!</definedName>
    <definedName name="Text4" localSheetId="0">'ECP Evaluation Rubric'!#REF!</definedName>
    <definedName name="Text5" localSheetId="0">'ECP Evaluation Rubric'!#REF!</definedName>
    <definedName name="Text6" localSheetId="0">'ECP Evaluation Rubric'!#REF!</definedName>
    <definedName name="Text7" localSheetId="0">'ECP Evaluation Rubric'!#REF!</definedName>
    <definedName name="Text8" localSheetId="0">'ECP Evaluation Rubric'!#REF!</definedName>
  </definedNames>
  <calcPr calcId="145621"/>
</workbook>
</file>

<file path=xl/calcChain.xml><?xml version="1.0" encoding="utf-8"?>
<calcChain xmlns="http://schemas.openxmlformats.org/spreadsheetml/2006/main">
  <c r="B145" i="1" l="1"/>
  <c r="B144" i="1"/>
  <c r="B143" i="1"/>
  <c r="B142" i="1"/>
  <c r="B141" i="1"/>
  <c r="P134" i="1" l="1"/>
  <c r="O134" i="1"/>
  <c r="N134" i="1"/>
  <c r="M134" i="1"/>
  <c r="O93" i="1"/>
  <c r="N93" i="1"/>
  <c r="M93" i="1"/>
  <c r="Q93" i="1" s="1"/>
  <c r="B94" i="1" s="1"/>
  <c r="B151" i="1" s="1"/>
  <c r="P72" i="1"/>
  <c r="O72" i="1"/>
  <c r="N72" i="1"/>
  <c r="M72" i="1"/>
  <c r="P93" i="1"/>
  <c r="O51" i="1"/>
  <c r="O154" i="1" s="1"/>
  <c r="N51" i="1"/>
  <c r="M51" i="1"/>
  <c r="M154" i="1" s="1"/>
  <c r="P51" i="1"/>
  <c r="D48" i="1"/>
  <c r="F48" i="1" s="1"/>
  <c r="D47" i="1"/>
  <c r="F47" i="1" s="1"/>
  <c r="D32" i="1"/>
  <c r="G32" i="1" s="1"/>
  <c r="D33" i="1"/>
  <c r="G33" i="1" s="1"/>
  <c r="D34" i="1"/>
  <c r="F34" i="1" s="1"/>
  <c r="D35" i="1"/>
  <c r="G35" i="1" s="1"/>
  <c r="D37" i="1"/>
  <c r="D38" i="1"/>
  <c r="G38" i="1" s="1"/>
  <c r="D39" i="1"/>
  <c r="G39" i="1" s="1"/>
  <c r="D40" i="1"/>
  <c r="G40" i="1" s="1"/>
  <c r="D42" i="1"/>
  <c r="G42" i="1" s="1"/>
  <c r="D43" i="1"/>
  <c r="F43" i="1" s="1"/>
  <c r="D44" i="1"/>
  <c r="F44" i="1" s="1"/>
  <c r="D45" i="1"/>
  <c r="G45" i="1" s="1"/>
  <c r="D49" i="1"/>
  <c r="G49" i="1" s="1"/>
  <c r="D101" i="1"/>
  <c r="F101" i="1" s="1"/>
  <c r="D102" i="1"/>
  <c r="F102" i="1" s="1"/>
  <c r="D103" i="1"/>
  <c r="F103" i="1" s="1"/>
  <c r="D105" i="1"/>
  <c r="F105" i="1" s="1"/>
  <c r="D107" i="1"/>
  <c r="F107" i="1" s="1"/>
  <c r="D108" i="1"/>
  <c r="F108" i="1" s="1"/>
  <c r="D109" i="1"/>
  <c r="F109" i="1" s="1"/>
  <c r="D110" i="1"/>
  <c r="F110" i="1" s="1"/>
  <c r="D111" i="1"/>
  <c r="F111" i="1" s="1"/>
  <c r="D112" i="1"/>
  <c r="F112" i="1" s="1"/>
  <c r="D114" i="1"/>
  <c r="F114" i="1" s="1"/>
  <c r="D115" i="1"/>
  <c r="F115" i="1" s="1"/>
  <c r="D116" i="1"/>
  <c r="F116" i="1" s="1"/>
  <c r="D117" i="1"/>
  <c r="F117" i="1" s="1"/>
  <c r="D118" i="1"/>
  <c r="F118" i="1" s="1"/>
  <c r="D120" i="1"/>
  <c r="F120" i="1" s="1"/>
  <c r="D121" i="1"/>
  <c r="F121" i="1" s="1"/>
  <c r="D122" i="1"/>
  <c r="F122" i="1" s="1"/>
  <c r="D123" i="1"/>
  <c r="F123" i="1" s="1"/>
  <c r="D125" i="1"/>
  <c r="F125" i="1" s="1"/>
  <c r="D126" i="1"/>
  <c r="F126" i="1" s="1"/>
  <c r="D128" i="1"/>
  <c r="F128" i="1" s="1"/>
  <c r="D129" i="1"/>
  <c r="F129" i="1" s="1"/>
  <c r="D130" i="1"/>
  <c r="F130" i="1" s="1"/>
  <c r="D131" i="1"/>
  <c r="F131" i="1" s="1"/>
  <c r="D132" i="1"/>
  <c r="F132" i="1" s="1"/>
  <c r="D80" i="1"/>
  <c r="F80" i="1" s="1"/>
  <c r="D81" i="1"/>
  <c r="F81" i="1" s="1"/>
  <c r="D82" i="1"/>
  <c r="F82" i="1" s="1"/>
  <c r="D84" i="1"/>
  <c r="F84" i="1" s="1"/>
  <c r="D85" i="1"/>
  <c r="F85" i="1" s="1"/>
  <c r="D86" i="1"/>
  <c r="F86" i="1" s="1"/>
  <c r="D87" i="1"/>
  <c r="F87" i="1" s="1"/>
  <c r="D88" i="1"/>
  <c r="F88" i="1" s="1"/>
  <c r="D90" i="1"/>
  <c r="F90" i="1" s="1"/>
  <c r="D91" i="1"/>
  <c r="F91" i="1" s="1"/>
  <c r="D59" i="1"/>
  <c r="F59" i="1" s="1"/>
  <c r="D60" i="1"/>
  <c r="F60" i="1" s="1"/>
  <c r="D61" i="1"/>
  <c r="F61" i="1" s="1"/>
  <c r="D63" i="1"/>
  <c r="F63" i="1" s="1"/>
  <c r="D64" i="1"/>
  <c r="F64" i="1" s="1"/>
  <c r="D65" i="1"/>
  <c r="F65" i="1" s="1"/>
  <c r="D66" i="1"/>
  <c r="F66" i="1" s="1"/>
  <c r="D68" i="1"/>
  <c r="F68" i="1" s="1"/>
  <c r="D69" i="1"/>
  <c r="F69" i="1" s="1"/>
  <c r="D70" i="1"/>
  <c r="G70" i="1" s="1"/>
  <c r="Q72" i="1"/>
  <c r="B73" i="1" s="1"/>
  <c r="B149" i="1" s="1"/>
  <c r="F35" i="1"/>
  <c r="F45" i="1"/>
  <c r="G43" i="1"/>
  <c r="F33" i="1"/>
  <c r="F37" i="1"/>
  <c r="G47" i="1"/>
  <c r="F40" i="1"/>
  <c r="G121" i="1"/>
  <c r="G131" i="1"/>
  <c r="G126" i="1"/>
  <c r="G123" i="1"/>
  <c r="G114" i="1"/>
  <c r="G64" i="1"/>
  <c r="G110" i="1"/>
  <c r="G112" i="1"/>
  <c r="G109" i="1"/>
  <c r="G108" i="1"/>
  <c r="G103" i="1"/>
  <c r="G81" i="1"/>
  <c r="G66" i="1"/>
  <c r="G59" i="1"/>
  <c r="F70" i="1"/>
  <c r="G91" i="1"/>
  <c r="G129" i="1"/>
  <c r="G122" i="1"/>
  <c r="G118" i="1"/>
  <c r="G117" i="1"/>
  <c r="G116" i="1"/>
  <c r="G115" i="1"/>
  <c r="G111" i="1"/>
  <c r="G101" i="1"/>
  <c r="G37" i="1"/>
  <c r="F49" i="1"/>
  <c r="G132" i="1"/>
  <c r="N154" i="1"/>
  <c r="F38" i="1"/>
  <c r="Q51" i="1"/>
  <c r="R51" i="1" s="1"/>
  <c r="G107" i="1" l="1"/>
  <c r="Q134" i="1"/>
  <c r="B135" i="1" s="1"/>
  <c r="B153" i="1" s="1"/>
  <c r="R72" i="1"/>
  <c r="G125" i="1"/>
  <c r="G44" i="1"/>
  <c r="G34" i="1"/>
  <c r="G65" i="1"/>
  <c r="G48" i="1"/>
  <c r="G88" i="1"/>
  <c r="G105" i="1"/>
  <c r="G102" i="1"/>
  <c r="G84" i="1"/>
  <c r="G68" i="1"/>
  <c r="G120" i="1"/>
  <c r="G60" i="1"/>
  <c r="F42" i="1"/>
  <c r="F39" i="1"/>
  <c r="F32" i="1"/>
  <c r="P154" i="1"/>
  <c r="Q154" i="1"/>
  <c r="B155" i="1" s="1"/>
  <c r="F133" i="1"/>
  <c r="F92" i="1"/>
  <c r="B52" i="1"/>
  <c r="B147" i="1" s="1"/>
  <c r="G87" i="1"/>
  <c r="G61" i="1"/>
  <c r="G69" i="1"/>
  <c r="G63" i="1"/>
  <c r="G80" i="1"/>
  <c r="G85" i="1"/>
  <c r="G90" i="1"/>
  <c r="G86" i="1"/>
  <c r="G130" i="1"/>
  <c r="G82" i="1"/>
  <c r="G128" i="1"/>
  <c r="G133" i="1" s="1"/>
  <c r="B134" i="1" s="1"/>
  <c r="R93" i="1"/>
  <c r="G50" i="1"/>
  <c r="F71" i="1"/>
  <c r="R134" i="1"/>
  <c r="R154" i="1" l="1"/>
  <c r="F50" i="1"/>
  <c r="G71" i="1"/>
  <c r="G92" i="1"/>
  <c r="B93" i="1" s="1"/>
  <c r="B72" i="1"/>
  <c r="B51" i="1"/>
</calcChain>
</file>

<file path=xl/comments1.xml><?xml version="1.0" encoding="utf-8"?>
<comments xmlns="http://schemas.openxmlformats.org/spreadsheetml/2006/main">
  <authors>
    <author>aalleyne</author>
  </authors>
  <commentList>
    <comment ref="F50" authorId="0">
      <text>
        <r>
          <rPr>
            <b/>
            <sz val="8"/>
            <color indexed="81"/>
            <rFont val="Tahoma"/>
            <family val="2"/>
          </rPr>
          <t>Alleyne:</t>
        </r>
        <r>
          <rPr>
            <sz val="8"/>
            <color indexed="81"/>
            <rFont val="Tahoma"/>
            <family val="2"/>
          </rPr>
          <t xml:space="preserve">
weighted score for design</t>
        </r>
      </text>
    </comment>
    <comment ref="G50" authorId="0">
      <text>
        <r>
          <rPr>
            <b/>
            <sz val="8"/>
            <color indexed="81"/>
            <rFont val="Tahoma"/>
            <family val="2"/>
          </rPr>
          <t>Total Possible for Course Design</t>
        </r>
      </text>
    </comment>
    <comment ref="F71" authorId="0">
      <text>
        <r>
          <rPr>
            <b/>
            <sz val="8"/>
            <color indexed="81"/>
            <rFont val="Tahoma"/>
            <family val="2"/>
          </rPr>
          <t>aalleyne:</t>
        </r>
        <r>
          <rPr>
            <sz val="8"/>
            <color indexed="81"/>
            <rFont val="Tahoma"/>
            <family val="2"/>
          </rPr>
          <t xml:space="preserve">
weighted score for collaboration</t>
        </r>
      </text>
    </comment>
    <comment ref="G71" authorId="0">
      <text>
        <r>
          <rPr>
            <b/>
            <sz val="8"/>
            <color indexed="81"/>
            <rFont val="Tahoma"/>
            <family val="2"/>
          </rPr>
          <t>Total Possible for Interaction and Collaboration</t>
        </r>
      </text>
    </comment>
    <comment ref="F92" authorId="0">
      <text>
        <r>
          <rPr>
            <b/>
            <sz val="8"/>
            <color indexed="81"/>
            <rFont val="Tahoma"/>
            <family val="2"/>
          </rPr>
          <t>aalleyne:</t>
        </r>
        <r>
          <rPr>
            <sz val="8"/>
            <color indexed="81"/>
            <rFont val="Tahoma"/>
            <family val="2"/>
          </rPr>
          <t xml:space="preserve">
weighted score for assessment</t>
        </r>
      </text>
    </comment>
    <comment ref="G92" authorId="0">
      <text>
        <r>
          <rPr>
            <b/>
            <sz val="8"/>
            <color indexed="81"/>
            <rFont val="Tahoma"/>
            <family val="2"/>
          </rPr>
          <t xml:space="preserve">Total Possible for Assessment
</t>
        </r>
      </text>
    </comment>
    <comment ref="F133" authorId="0">
      <text>
        <r>
          <rPr>
            <b/>
            <sz val="8"/>
            <color indexed="81"/>
            <rFont val="Tahoma"/>
            <family val="2"/>
          </rPr>
          <t>aalleyne:</t>
        </r>
        <r>
          <rPr>
            <sz val="8"/>
            <color indexed="81"/>
            <rFont val="Tahoma"/>
            <family val="2"/>
          </rPr>
          <t xml:space="preserve">
weighted score for Learner Support</t>
        </r>
      </text>
    </comment>
    <comment ref="G133" authorId="0">
      <text>
        <r>
          <rPr>
            <b/>
            <sz val="8"/>
            <color indexed="81"/>
            <rFont val="Tahoma"/>
            <family val="2"/>
          </rPr>
          <t xml:space="preserve">Total Possible for Learner Support
</t>
        </r>
      </text>
    </comment>
  </commentList>
</comments>
</file>

<file path=xl/sharedStrings.xml><?xml version="1.0" encoding="utf-8"?>
<sst xmlns="http://schemas.openxmlformats.org/spreadsheetml/2006/main" count="227" uniqueCount="132">
  <si>
    <t>Course Design</t>
  </si>
  <si>
    <t>Rating</t>
  </si>
  <si>
    <t>Numeric Score</t>
  </si>
  <si>
    <t>Comments</t>
  </si>
  <si>
    <t>Overall Rating for Course Design</t>
  </si>
  <si>
    <t>Interaction and Collaboration</t>
  </si>
  <si>
    <t>Learner Support</t>
  </si>
  <si>
    <t>Assessment</t>
  </si>
  <si>
    <t>Overall Rating for Assessment</t>
  </si>
  <si>
    <t>Weighted Score</t>
  </si>
  <si>
    <t>Overall Rating for Interaction and Collaboration</t>
  </si>
  <si>
    <t>Overall Rating for Learner Support</t>
  </si>
  <si>
    <t>Max Possible</t>
  </si>
  <si>
    <t xml:space="preserve">Numeric Values for Lower Limit </t>
  </si>
  <si>
    <t>Weighting</t>
  </si>
  <si>
    <t>Course Information</t>
  </si>
  <si>
    <t>Primary Instructor Name</t>
  </si>
  <si>
    <t>Department</t>
  </si>
  <si>
    <t>Program</t>
  </si>
  <si>
    <t>Name of Course</t>
  </si>
  <si>
    <t>Meets Criteria</t>
  </si>
  <si>
    <t>Partially Meets Criteria</t>
  </si>
  <si>
    <t>Does Not Meet Criteria</t>
  </si>
  <si>
    <t>Course Number</t>
  </si>
  <si>
    <t>Goals and Objectives</t>
  </si>
  <si>
    <t xml:space="preserve">     1. Goals and objectives are easily located within the course</t>
  </si>
  <si>
    <t xml:space="preserve">     2. Course goals and objectives are explained clearly</t>
  </si>
  <si>
    <t xml:space="preserve">     3. Objectives reflect desired learning outcomes</t>
  </si>
  <si>
    <t xml:space="preserve">     4. Objectives are provided for specific units/modules of the course</t>
  </si>
  <si>
    <t>Content Presentation</t>
  </si>
  <si>
    <t>Learner Engagement</t>
  </si>
  <si>
    <t>Technology Use</t>
  </si>
  <si>
    <t>Communication Strategies</t>
  </si>
  <si>
    <t>Development of a Learning Community</t>
  </si>
  <si>
    <t>Interaction Logistics</t>
  </si>
  <si>
    <t>Expectations</t>
  </si>
  <si>
    <t>Assessment Design</t>
  </si>
  <si>
    <t>Self-assessment</t>
  </si>
  <si>
    <t>Orientation to Course and CMS</t>
  </si>
  <si>
    <t>Supportive Software (Plug-ins)</t>
  </si>
  <si>
    <t>Instructor Role and Information</t>
  </si>
  <si>
    <t>Course/Institutional Policies and Support</t>
  </si>
  <si>
    <t>Technical Accessibility Issues</t>
  </si>
  <si>
    <t>Feedback</t>
  </si>
  <si>
    <t xml:space="preserve">     5. Content is provided in manageable segments</t>
  </si>
  <si>
    <t xml:space="preserve">     6. Content is easily navigated; progression within units/modules is intuitive or obvious</t>
  </si>
  <si>
    <t xml:space="preserve">     7. Content is presented using a variety of media (e.g., text, visual, audio) as appropriate to the audience, learning goals, and subject</t>
  </si>
  <si>
    <t xml:space="preserve">     8. Supplementary content materials are provided or suggested for further study</t>
  </si>
  <si>
    <t xml:space="preserve">     9. Instructional strategies are designed to help students reach course goals and objectives</t>
  </si>
  <si>
    <t xml:space="preserve">     10. Learners are provided clear guidance on how to use course content to achieve stated learning outcomes</t>
  </si>
  <si>
    <t xml:space="preserve">     11. Learning activities encourage higher order thinking (problem solving, analysis, critical reflection, etc.)</t>
  </si>
  <si>
    <t xml:space="preserve">     12. There is evidence of individualized learning experiences (e.g., remedial or advanced activities) are provided as needed</t>
  </si>
  <si>
    <t xml:space="preserve">     13. Tools available within the CMS are used in ways that further student learning</t>
  </si>
  <si>
    <t xml:space="preserve">     14. Arrangement of tools facilitates efficient learning experiences</t>
  </si>
  <si>
    <t xml:space="preserve">     15. Innovative uses of tools or technologies enable students to learn in a variety of ways</t>
  </si>
  <si>
    <t xml:space="preserve">     16. Both asynchronous (discussions, blogs, wikis, etc.) and synchronous (chat, videoconferencing, virtual classroom, etc.) activities are available as appropriate</t>
  </si>
  <si>
    <t xml:space="preserve">     17. Asynchronous communication activities provide students with opportunities for reflection, problem-solving, and/or other higher order thinking</t>
  </si>
  <si>
    <t xml:space="preserve">     19. Communication activities are used to further student learning and/or build a sense of community among learners</t>
  </si>
  <si>
    <t xml:space="preserve">     20. Collaborative activities, if included, are designed not only to help students learn course content but to practice/improve upon their skills working on a team</t>
  </si>
  <si>
    <t xml:space="preserve">     21. Student-to-student interaction is encouraged and/or required</t>
  </si>
  <si>
    <t xml:space="preserve">     22. Student-to-instructor interaction is encouraged and/or required</t>
  </si>
  <si>
    <t xml:space="preserve">     23. Levels of participation required by students are explained clearly, as are communication protocols (e.g., what constitutes a “good” versus “poor” discussion posting)</t>
  </si>
  <si>
    <t xml:space="preserve">     24. Students are provided with a rubric or other appropriate guidelines indicating how their course participation and interaction will be assessed</t>
  </si>
  <si>
    <t xml:space="preserve">     25. The instructor takes an active role in facilitating and moderating discussions, including providing feedback to students</t>
  </si>
  <si>
    <t xml:space="preserve">     26. Assignments and assessments are aligned with stated goals and objectives</t>
  </si>
  <si>
    <t xml:space="preserve">     27. Rubrics or descriptive criterion measures are provided to make expectations clear</t>
  </si>
  <si>
    <t xml:space="preserve">     28. Instructions offer sufficient detail to ensure learner understanding</t>
  </si>
  <si>
    <t xml:space="preserve">     29. Assessments are appropriate for measuring the skills and knowledge students have acquired</t>
  </si>
  <si>
    <t xml:space="preserve">     30. Assessments require the use of higher order thinking skills (e.g., analysis, evaluation, etc.)</t>
  </si>
  <si>
    <t xml:space="preserve">     31. Assessments are designed to predict the learner’s performance outside of the instructional environment (transfer)</t>
  </si>
  <si>
    <t xml:space="preserve">     32. Multiple assessment opportunities are included to provide a record/baseline of performance over time</t>
  </si>
  <si>
    <t xml:space="preserve">     33. Multiple types of assessments are provided to address learning style differences and enhance motivation</t>
  </si>
  <si>
    <t xml:space="preserve">     34. Multiple opportunities for self-assessment are provided</t>
  </si>
  <si>
    <t xml:space="preserve">     35. Self-assessments provide feedback that helps students to improve</t>
  </si>
  <si>
    <t xml:space="preserve">     36. A course orientation is available for students</t>
  </si>
  <si>
    <t xml:space="preserve">     37. An orientation to the course management system is available for students</t>
  </si>
  <si>
    <t xml:space="preserve">     38. Publisher produced materials and/or content/tools external to the course environment provide support for their use</t>
  </si>
  <si>
    <t xml:space="preserve">     39. Links to necessary software plug-ins and instructions for downloading, installing, and using them are provided</t>
  </si>
  <si>
    <t xml:space="preserve">     40. Contact information and/or links are provided to reach </t>
  </si>
  <si>
    <t xml:space="preserve">     41. The Instructor’s role and expected response times are clearly explained</t>
  </si>
  <si>
    <t xml:space="preserve">     42. Course and institutional policies are included regarding</t>
  </si>
  <si>
    <t xml:space="preserve">     48. Images use alt-tags</t>
  </si>
  <si>
    <t xml:space="preserve">     49. Audio elements provide transcripts and volume controls</t>
  </si>
  <si>
    <t xml:space="preserve">     50.  Students have the opportunity to provide feedback</t>
  </si>
  <si>
    <t xml:space="preserve">     47. Visual display elements are appropriate (e.g., colors, text sizes, white space)</t>
  </si>
  <si>
    <t xml:space="preserve">     43. File formats and necessary software are explained</t>
  </si>
  <si>
    <t xml:space="preserve">     44. Standard file formats are used</t>
  </si>
  <si>
    <t xml:space="preserve">     45. Alternative file formats are provided where needed</t>
  </si>
  <si>
    <t xml:space="preserve">          d. the institution’s learning support services (e.g., library, writing center)</t>
  </si>
  <si>
    <t xml:space="preserve">          (a). the instructor</t>
  </si>
  <si>
    <t xml:space="preserve">          (b). technical help</t>
  </si>
  <si>
    <t xml:space="preserve">          (c). the institution’s services for course logistics (e.g., registration, payment)</t>
  </si>
  <si>
    <t xml:space="preserve">          (a). About the course content</t>
  </si>
  <si>
    <t xml:space="preserve">          (b). About the course design and operation</t>
  </si>
  <si>
    <t xml:space="preserve">          (c). During the course</t>
  </si>
  <si>
    <t xml:space="preserve">          (d). After the course</t>
  </si>
  <si>
    <t xml:space="preserve">          (a). Appropriate use of online resources</t>
  </si>
  <si>
    <t xml:space="preserve">          (b). Plagiarism</t>
  </si>
  <si>
    <t xml:space="preserve">          (c). Netiquette</t>
  </si>
  <si>
    <t xml:space="preserve">          (d). Other “behavioral topics”, as needed</t>
  </si>
  <si>
    <t>Not Applicable</t>
  </si>
  <si>
    <t>Use Drop Down</t>
  </si>
  <si>
    <t>Course Design - % Meets Criteria</t>
  </si>
  <si>
    <t>Interaction &amp; Collaboration - % Meets Criteria</t>
  </si>
  <si>
    <t>Assessment - % Meets Criteria</t>
  </si>
  <si>
    <t>Learner Support - % Meets Criteria</t>
  </si>
  <si>
    <t>mc</t>
  </si>
  <si>
    <t>pmc</t>
  </si>
  <si>
    <t>dnmc</t>
  </si>
  <si>
    <t>sum</t>
  </si>
  <si>
    <t>na</t>
  </si>
  <si>
    <t>% mc</t>
  </si>
  <si>
    <t xml:space="preserve">     46. High-bandwidth content and activities are accompanied by low-bandwidth alternatives</t>
  </si>
  <si>
    <t>Southern Arkansas University
Online Course Self-Evaluation Tool</t>
  </si>
  <si>
    <t>Summary - Online Course Self-Evaluation Tool</t>
  </si>
  <si>
    <t>Section 1:  Course Design</t>
  </si>
  <si>
    <t>Section 2: Interaction &amp; Collaboration</t>
  </si>
  <si>
    <t>Section 3:  Assessment</t>
  </si>
  <si>
    <t>Section 4:  Learner Support</t>
  </si>
  <si>
    <t>Overall Assessment - % Meets Criteria</t>
  </si>
  <si>
    <r>
      <rPr>
        <u/>
        <sz val="12"/>
        <rFont val="Arial"/>
        <family val="2"/>
      </rPr>
      <t>Note</t>
    </r>
    <r>
      <rPr>
        <sz val="12"/>
        <rFont val="Arial"/>
        <family val="2"/>
      </rPr>
      <t>: Percentages do not include "Not Applicable" standard selections.</t>
    </r>
  </si>
  <si>
    <t xml:space="preserve">This evaluation form was adapted from the 2008 Blackboard Greenhouse Exemplary Course Evaluation Form. </t>
  </si>
  <si>
    <r>
      <rPr>
        <b/>
        <sz val="11"/>
        <rFont val="Arial"/>
        <family val="2"/>
      </rPr>
      <t>Course Design</t>
    </r>
    <r>
      <rPr>
        <sz val="11"/>
        <rFont val="Arial"/>
        <family val="2"/>
      </rPr>
      <t xml:space="preserve"> addresses standards of instructional design in an online course. For the purpose of this evaluation, course design includes such standards as the structure of the course, learning objectives, and instructional strategies. In a well designed course:</t>
    </r>
  </si>
  <si>
    <r>
      <rPr>
        <b/>
        <sz val="11"/>
        <rFont val="Arial"/>
        <family val="2"/>
      </rPr>
      <t>Interaction &amp; Collaboration</t>
    </r>
    <r>
      <rPr>
        <sz val="11"/>
        <rFont val="Arial"/>
        <family val="2"/>
      </rPr>
      <t xml:space="preserve"> can take many forms. This rubric places emphasis on the type and amount of interaction and collaboration within an online environment. In exemplary courses, learner-to-learner, learner-to-content, and learner-to-instructor interaction and collaboration are exemplified through the following:</t>
    </r>
  </si>
  <si>
    <r>
      <rPr>
        <b/>
        <sz val="11"/>
        <rFont val="Arial"/>
        <family val="2"/>
      </rPr>
      <t xml:space="preserve">Assessment </t>
    </r>
    <r>
      <rPr>
        <sz val="11"/>
        <rFont val="Arial"/>
        <family val="2"/>
      </rPr>
      <t>focuses on the evaluation of student work toward the achievement of course goals and learning outcomes. This section addresses the quality and type of student assessments within the course, placing particular emphasis on the following:</t>
    </r>
  </si>
  <si>
    <r>
      <rPr>
        <b/>
        <sz val="11"/>
        <rFont val="Arial"/>
        <family val="2"/>
      </rPr>
      <t xml:space="preserve">Learner Support </t>
    </r>
    <r>
      <rPr>
        <sz val="11"/>
        <rFont val="Arial"/>
        <family val="2"/>
      </rPr>
      <t>is concerned with the resources made available to students as a part of an online course. Such resources may be accessible within or external to the course environment. Specifically, learner support provides that a variety of student services is made available, including, but not limited to the following:</t>
    </r>
  </si>
  <si>
    <r>
      <rPr>
        <b/>
        <u/>
        <sz val="14"/>
        <rFont val="Arial"/>
        <family val="2"/>
      </rPr>
      <t>Rubric Directions</t>
    </r>
    <r>
      <rPr>
        <sz val="14"/>
        <rFont val="Arial"/>
        <family val="2"/>
      </rPr>
      <t xml:space="preserve">: The rubric shown below has four separate sections that contribute to a course’s level of interaction and interactivity.  For each of the 50 benchmarks within the four sections (Course Design, Interaction &amp; Collaboration, Assessment, and Learner Support), select a description (e.g. Meets Criteria, Partially Meets Criteria, Does Not Meet Criteria, or Not Applicable) in the Rating column that best applies to your course. </t>
    </r>
  </si>
  <si>
    <r>
      <t xml:space="preserve">If the standard does </t>
    </r>
    <r>
      <rPr>
        <b/>
        <u/>
        <sz val="14"/>
        <rFont val="Arial"/>
        <family val="2"/>
      </rPr>
      <t>not</t>
    </r>
    <r>
      <rPr>
        <b/>
        <sz val="14"/>
        <rFont val="Arial"/>
        <family val="2"/>
      </rPr>
      <t xml:space="preserve"> </t>
    </r>
    <r>
      <rPr>
        <b/>
        <i/>
        <sz val="14"/>
        <rFont val="Arial"/>
        <family val="2"/>
      </rPr>
      <t>Meet Criteria</t>
    </r>
    <r>
      <rPr>
        <b/>
        <sz val="14"/>
        <rFont val="Arial"/>
        <family val="2"/>
      </rPr>
      <t xml:space="preserve">, please comment on the changes you will make to </t>
    </r>
    <r>
      <rPr>
        <b/>
        <i/>
        <sz val="14"/>
        <rFont val="Arial"/>
        <family val="2"/>
      </rPr>
      <t>Meet Criteria</t>
    </r>
    <r>
      <rPr>
        <b/>
        <sz val="14"/>
        <rFont val="Arial"/>
        <family val="2"/>
      </rPr>
      <t xml:space="preserve"> in the future.</t>
    </r>
  </si>
  <si>
    <r>
      <t xml:space="preserve">     18. Synchronous communication activities benefit from the real-time presence of instructor and/or peers allowing for interactions of a ‘rapid response’ nature regarding content</t>
    </r>
    <r>
      <rPr>
        <sz val="11"/>
        <color indexed="62"/>
        <rFont val="Arial"/>
        <family val="2"/>
      </rPr>
      <t xml:space="preserve">  </t>
    </r>
  </si>
  <si>
    <t>Self</t>
  </si>
  <si>
    <t>Peer</t>
  </si>
  <si>
    <t>Evaluator</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</si>
</sst>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0"/>
      <name val="Arial"/>
      <family val="2"/>
    </font>
    <font>
      <sz val="10"/>
      <name val="Arial"/>
      <family val="2"/>
    </font>
    <font>
      <b/>
      <sz val="10"/>
      <name val="Arial"/>
      <family val="2"/>
    </font>
    <font>
      <sz val="8"/>
      <name val="Arial"/>
      <family val="2"/>
    </font>
    <font>
      <b/>
      <sz val="12"/>
      <name val="Arial"/>
      <family val="2"/>
    </font>
    <font>
      <b/>
      <sz val="14"/>
      <name val="Arial"/>
      <family val="2"/>
    </font>
    <font>
      <b/>
      <sz val="11"/>
      <name val="Arial"/>
      <family val="2"/>
    </font>
    <font>
      <sz val="8"/>
      <color indexed="81"/>
      <name val="Tahoma"/>
      <family val="2"/>
    </font>
    <font>
      <b/>
      <sz val="8"/>
      <color indexed="81"/>
      <name val="Tahoma"/>
      <family val="2"/>
    </font>
    <font>
      <sz val="10"/>
      <name val="Arial"/>
      <family val="2"/>
    </font>
    <font>
      <sz val="14"/>
      <name val="Arial"/>
      <family val="2"/>
    </font>
    <font>
      <b/>
      <sz val="14"/>
      <color indexed="9"/>
      <name val="Arial"/>
      <family val="2"/>
    </font>
    <font>
      <u/>
      <sz val="10"/>
      <name val="Arial"/>
      <family val="2"/>
    </font>
    <font>
      <sz val="10"/>
      <name val="Times New Roman"/>
      <family val="1"/>
    </font>
    <font>
      <sz val="12"/>
      <name val="Arial"/>
      <family val="2"/>
    </font>
    <font>
      <sz val="11"/>
      <name val="Arial"/>
      <family val="2"/>
    </font>
    <font>
      <u/>
      <sz val="12"/>
      <name val="Arial"/>
      <family val="2"/>
    </font>
    <font>
      <sz val="10"/>
      <color theme="1"/>
      <name val="Arial"/>
      <family val="2"/>
    </font>
    <font>
      <sz val="11"/>
      <color theme="1"/>
      <name val="Arial"/>
      <family val="2"/>
    </font>
    <font>
      <sz val="12"/>
      <color theme="1"/>
      <name val="Arial"/>
      <family val="2"/>
    </font>
    <font>
      <u/>
      <sz val="10"/>
      <color rgb="FFFF0000"/>
      <name val="Arial"/>
      <family val="2"/>
    </font>
    <font>
      <sz val="10"/>
      <color rgb="FFFF0000"/>
      <name val="Arial"/>
      <family val="2"/>
    </font>
    <font>
      <b/>
      <sz val="12"/>
      <color rgb="FFFF0000"/>
      <name val="Arial"/>
      <family val="2"/>
    </font>
    <font>
      <b/>
      <sz val="14"/>
      <color theme="1"/>
      <name val="Arial"/>
      <family val="2"/>
    </font>
    <font>
      <b/>
      <u/>
      <sz val="18"/>
      <color rgb="FFFF0000"/>
      <name val="Arial"/>
      <family val="2"/>
    </font>
    <font>
      <b/>
      <u/>
      <sz val="14"/>
      <name val="Arial"/>
      <family val="2"/>
    </font>
    <font>
      <b/>
      <i/>
      <sz val="14"/>
      <name val="Arial"/>
      <family val="2"/>
    </font>
    <font>
      <sz val="14"/>
      <color theme="1"/>
      <name val="Arial"/>
      <family val="2"/>
    </font>
    <font>
      <sz val="11"/>
      <color indexed="62"/>
      <name val="Arial"/>
      <family val="2"/>
    </font>
    <font>
      <sz val="11"/>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13"/>
        <bgColor indexed="64"/>
      </patternFill>
    </fill>
    <fill>
      <patternFill patternType="solid">
        <fgColor theme="0" tint="-0.14996795556505021"/>
        <bgColor indexed="64"/>
      </patternFill>
    </fill>
    <fill>
      <patternFill patternType="solid">
        <fgColor theme="5" tint="0.39994506668294322"/>
        <bgColor indexed="64"/>
      </patternFill>
    </fill>
    <fill>
      <patternFill patternType="solid">
        <fgColor rgb="FF00B0F0"/>
        <bgColor indexed="64"/>
      </patternFill>
    </fill>
    <fill>
      <patternFill patternType="solid">
        <fgColor rgb="FFFFFF00"/>
        <bgColor indexed="64"/>
      </patternFill>
    </fill>
    <fill>
      <patternFill patternType="solid">
        <fgColor rgb="FF0070C0"/>
        <bgColor indexed="64"/>
      </patternFill>
    </fill>
    <fill>
      <patternFill patternType="solid">
        <fgColor theme="6" tint="0.59999389629810485"/>
        <bgColor indexed="64"/>
      </patternFill>
    </fill>
    <fill>
      <patternFill patternType="solid">
        <fgColor theme="7" tint="0.59996337778862885"/>
        <bgColor indexed="64"/>
      </patternFill>
    </fill>
  </fills>
  <borders count="57">
    <border>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DotDot">
        <color indexed="64"/>
      </left>
      <right style="mediumDashDotDot">
        <color indexed="64"/>
      </right>
      <top style="mediumDashDotDot">
        <color indexed="64"/>
      </top>
      <bottom/>
      <diagonal/>
    </border>
    <border>
      <left style="mediumDashDotDot">
        <color indexed="64"/>
      </left>
      <right style="mediumDashDotDot">
        <color indexed="64"/>
      </right>
      <top/>
      <bottom/>
      <diagonal/>
    </border>
    <border>
      <left style="mediumDashDotDot">
        <color indexed="64"/>
      </left>
      <right style="mediumDashDotDot">
        <color indexed="64"/>
      </right>
      <top/>
      <bottom style="mediumDashDotDot">
        <color indexed="64"/>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indexed="64"/>
      </bottom>
      <diagonal/>
    </border>
    <border>
      <left style="medium">
        <color indexed="64"/>
      </left>
      <right/>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style="medium">
        <color rgb="FF000000"/>
      </left>
      <right/>
      <top/>
      <bottom/>
      <diagonal/>
    </border>
    <border>
      <left style="medium">
        <color indexed="64"/>
      </left>
      <right style="medium">
        <color indexed="64"/>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s>
  <cellStyleXfs count="1">
    <xf numFmtId="0" fontId="0" fillId="0" borderId="0"/>
  </cellStyleXfs>
  <cellXfs count="222">
    <xf numFmtId="0" fontId="0" fillId="0" borderId="0" xfId="0"/>
    <xf numFmtId="9" fontId="6" fillId="0" borderId="0" xfId="0" applyNumberFormat="1" applyFont="1" applyFill="1" applyBorder="1" applyAlignment="1" applyProtection="1">
      <alignment horizontal="center" vertical="center" wrapText="1"/>
    </xf>
    <xf numFmtId="0" fontId="0" fillId="0" borderId="0" xfId="0" applyAlignment="1" applyProtection="1">
      <alignment vertical="center"/>
    </xf>
    <xf numFmtId="0" fontId="1" fillId="2" borderId="0" xfId="0" applyFont="1" applyFill="1" applyAlignment="1" applyProtection="1">
      <alignment vertical="center"/>
    </xf>
    <xf numFmtId="0" fontId="6" fillId="2" borderId="0" xfId="0" applyFont="1" applyFill="1" applyAlignment="1" applyProtection="1">
      <alignment horizontal="centerContinuous" vertical="center" wrapText="1"/>
    </xf>
    <xf numFmtId="0" fontId="2" fillId="2" borderId="0" xfId="0" applyFont="1" applyFill="1" applyBorder="1" applyAlignment="1" applyProtection="1">
      <alignment horizontal="centerContinuous" vertical="center"/>
    </xf>
    <xf numFmtId="0" fontId="10" fillId="2" borderId="0" xfId="0" applyFont="1" applyFill="1" applyAlignment="1" applyProtection="1">
      <alignment horizontal="centerContinuous" vertical="center"/>
    </xf>
    <xf numFmtId="0" fontId="0" fillId="0" borderId="0" xfId="0" applyAlignment="1" applyProtection="1">
      <alignment horizontal="center" vertical="center"/>
    </xf>
    <xf numFmtId="0" fontId="6" fillId="3" borderId="4"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9" borderId="14"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6" fillId="0" borderId="0" xfId="0" applyFont="1" applyAlignment="1" applyProtection="1">
      <alignment horizontal="center" vertical="center"/>
    </xf>
    <xf numFmtId="0" fontId="20" fillId="0" borderId="0" xfId="0" applyFont="1" applyAlignment="1" applyProtection="1">
      <alignment horizontal="left" vertical="center"/>
    </xf>
    <xf numFmtId="0" fontId="5" fillId="0" borderId="0" xfId="0" applyFont="1" applyAlignment="1" applyProtection="1">
      <alignment horizontal="center" vertical="center"/>
    </xf>
    <xf numFmtId="0" fontId="6" fillId="9" borderId="6" xfId="0" applyFont="1" applyFill="1" applyBorder="1" applyAlignment="1" applyProtection="1">
      <alignment horizontal="center" vertical="center" wrapText="1"/>
    </xf>
    <xf numFmtId="0" fontId="0" fillId="11" borderId="0" xfId="0" applyFill="1" applyAlignment="1" applyProtection="1">
      <alignment horizontal="center" vertical="center"/>
    </xf>
    <xf numFmtId="0" fontId="0" fillId="0" borderId="0" xfId="0" applyAlignment="1" applyProtection="1">
      <alignment horizontal="center" vertical="center" wrapText="1"/>
    </xf>
    <xf numFmtId="0" fontId="0" fillId="0" borderId="0" xfId="0" applyFill="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left" vertical="center"/>
    </xf>
    <xf numFmtId="0" fontId="15"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Fill="1" applyAlignment="1" applyProtection="1">
      <alignment vertical="center"/>
    </xf>
    <xf numFmtId="0" fontId="11" fillId="0" borderId="0" xfId="0" applyFont="1" applyAlignment="1" applyProtection="1">
      <alignment vertical="center"/>
    </xf>
    <xf numFmtId="0" fontId="5" fillId="0" borderId="0" xfId="0" applyFont="1" applyFill="1" applyBorder="1" applyAlignment="1" applyProtection="1">
      <alignment horizontal="center" vertical="center" wrapText="1"/>
    </xf>
    <xf numFmtId="0" fontId="15" fillId="0" borderId="0" xfId="0" applyFont="1" applyAlignment="1" applyProtection="1">
      <alignment vertical="center"/>
    </xf>
    <xf numFmtId="0" fontId="0" fillId="0" borderId="0" xfId="0" applyBorder="1" applyAlignment="1" applyProtection="1">
      <alignmen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23" fillId="0" borderId="19" xfId="0" applyFont="1" applyBorder="1" applyAlignment="1" applyProtection="1">
      <alignment horizontal="center" vertical="center"/>
    </xf>
    <xf numFmtId="9" fontId="5" fillId="0" borderId="2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9" fontId="5" fillId="0" borderId="0" xfId="0" applyNumberFormat="1" applyFont="1" applyBorder="1" applyAlignment="1" applyProtection="1">
      <alignment horizontal="center" vertical="center"/>
    </xf>
    <xf numFmtId="0" fontId="6" fillId="5"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xf>
    <xf numFmtId="0" fontId="6" fillId="4" borderId="39" xfId="0" applyFont="1" applyFill="1" applyBorder="1" applyAlignment="1" applyProtection="1">
      <alignment horizontal="center" vertical="center" wrapText="1"/>
    </xf>
    <xf numFmtId="0" fontId="16" fillId="0" borderId="0" xfId="0" applyFont="1" applyAlignment="1" applyProtection="1">
      <alignment horizontal="left" vertical="center" wrapText="1"/>
    </xf>
    <xf numFmtId="0" fontId="24" fillId="12" borderId="26" xfId="0" applyFont="1" applyFill="1" applyBorder="1" applyAlignment="1" applyProtection="1">
      <alignment horizontal="center" vertical="center" wrapText="1"/>
    </xf>
    <xf numFmtId="0" fontId="12" fillId="12" borderId="27" xfId="0" applyFont="1" applyFill="1" applyBorder="1" applyAlignment="1" applyProtection="1">
      <alignment horizontal="center" vertical="center" wrapText="1"/>
    </xf>
    <xf numFmtId="0" fontId="12" fillId="12" borderId="28" xfId="0" applyFont="1" applyFill="1" applyBorder="1" applyAlignment="1" applyProtection="1">
      <alignment horizontal="center" vertical="center" wrapText="1"/>
    </xf>
    <xf numFmtId="0" fontId="6" fillId="4" borderId="49" xfId="0" applyFont="1" applyFill="1" applyBorder="1" applyAlignment="1" applyProtection="1">
      <alignment horizontal="center" vertical="center" wrapText="1"/>
    </xf>
    <xf numFmtId="0" fontId="6" fillId="4" borderId="50"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31"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7" fillId="2" borderId="0" xfId="0" applyFont="1" applyFill="1" applyAlignment="1" applyProtection="1">
      <alignment vertical="center" wrapText="1"/>
    </xf>
    <xf numFmtId="0" fontId="16" fillId="2" borderId="0" xfId="0" applyFont="1" applyFill="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left" vertical="center"/>
    </xf>
    <xf numFmtId="0" fontId="25" fillId="0" borderId="0" xfId="0" applyFont="1" applyAlignment="1" applyProtection="1">
      <alignment horizontal="left" vertical="center"/>
    </xf>
    <xf numFmtId="0" fontId="6" fillId="8" borderId="11" xfId="0" applyFont="1" applyFill="1" applyBorder="1" applyAlignment="1" applyProtection="1">
      <alignment horizontal="left" vertical="center"/>
    </xf>
    <xf numFmtId="0" fontId="6" fillId="8" borderId="12" xfId="0" applyFont="1" applyFill="1" applyBorder="1" applyAlignment="1" applyProtection="1">
      <alignment horizontal="left" vertical="center"/>
    </xf>
    <xf numFmtId="0" fontId="6" fillId="8" borderId="13" xfId="0" applyFont="1" applyFill="1" applyBorder="1" applyAlignment="1" applyProtection="1">
      <alignment horizontal="left" vertical="center"/>
    </xf>
    <xf numFmtId="0" fontId="16" fillId="0" borderId="0" xfId="0" applyFont="1" applyAlignment="1" applyProtection="1">
      <alignment horizontal="center" vertical="center" wrapText="1"/>
    </xf>
    <xf numFmtId="0" fontId="7" fillId="0" borderId="46" xfId="0" applyFont="1" applyBorder="1" applyAlignment="1" applyProtection="1">
      <alignment vertical="center" wrapText="1"/>
    </xf>
    <xf numFmtId="0" fontId="7" fillId="0" borderId="34" xfId="0" applyFont="1" applyBorder="1" applyAlignment="1" applyProtection="1">
      <alignment vertical="center" wrapText="1"/>
    </xf>
    <xf numFmtId="0" fontId="7" fillId="0" borderId="33" xfId="0" applyFont="1" applyBorder="1" applyAlignment="1" applyProtection="1">
      <alignment vertical="center" wrapText="1"/>
    </xf>
    <xf numFmtId="0" fontId="16" fillId="11"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16" fillId="0" borderId="0" xfId="0" applyFont="1" applyFill="1" applyAlignment="1" applyProtection="1">
      <alignment vertical="center"/>
    </xf>
    <xf numFmtId="0" fontId="7" fillId="0" borderId="0" xfId="0" applyFont="1" applyFill="1" applyBorder="1" applyAlignment="1" applyProtection="1">
      <alignment horizontal="center" vertical="center" wrapText="1"/>
    </xf>
    <xf numFmtId="9" fontId="7" fillId="0" borderId="0" xfId="0" applyNumberFormat="1" applyFont="1" applyFill="1" applyBorder="1" applyAlignment="1" applyProtection="1">
      <alignment horizontal="center" vertical="center" wrapText="1"/>
    </xf>
    <xf numFmtId="0" fontId="7" fillId="9" borderId="4" xfId="0" applyFont="1" applyFill="1" applyBorder="1" applyAlignment="1" applyProtection="1">
      <alignment horizontal="center" vertical="center" wrapText="1"/>
    </xf>
    <xf numFmtId="0" fontId="7" fillId="9" borderId="31" xfId="0" applyFont="1" applyFill="1" applyBorder="1" applyAlignment="1" applyProtection="1">
      <alignment horizontal="center" vertical="center" wrapText="1"/>
    </xf>
    <xf numFmtId="0" fontId="7" fillId="9" borderId="21" xfId="0" applyFont="1" applyFill="1" applyBorder="1" applyAlignment="1" applyProtection="1">
      <alignment horizontal="center" vertical="center" wrapText="1"/>
    </xf>
    <xf numFmtId="0" fontId="7" fillId="9" borderId="14"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0" fontId="0" fillId="0" borderId="0" xfId="0" applyAlignment="1" applyProtection="1">
      <alignment vertical="center" wrapText="1"/>
    </xf>
    <xf numFmtId="0" fontId="19" fillId="2" borderId="0" xfId="0" applyFont="1" applyFill="1" applyAlignment="1" applyProtection="1">
      <alignment vertical="center"/>
    </xf>
    <xf numFmtId="0" fontId="19" fillId="2" borderId="0" xfId="0" applyFont="1" applyFill="1" applyBorder="1" applyAlignment="1" applyProtection="1">
      <alignment vertical="center"/>
    </xf>
    <xf numFmtId="0" fontId="16" fillId="0" borderId="0" xfId="0" applyFont="1" applyAlignment="1" applyProtection="1">
      <alignment vertical="center" wrapText="1"/>
    </xf>
    <xf numFmtId="0" fontId="7" fillId="0" borderId="0" xfId="0" applyFont="1" applyAlignment="1" applyProtection="1">
      <alignment vertical="center"/>
    </xf>
    <xf numFmtId="0" fontId="16" fillId="0" borderId="33"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35" xfId="0" applyFont="1" applyBorder="1" applyAlignment="1" applyProtection="1">
      <alignment horizontal="left" vertical="center" wrapText="1"/>
    </xf>
    <xf numFmtId="0" fontId="16" fillId="0" borderId="36" xfId="0" applyFont="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0" fillId="0" borderId="0" xfId="0" applyFill="1" applyAlignment="1" applyProtection="1">
      <alignmen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Alignment="1" applyProtection="1">
      <alignment vertical="center"/>
    </xf>
    <xf numFmtId="0" fontId="5" fillId="4" borderId="21"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6" fillId="0" borderId="40" xfId="0" applyFont="1" applyBorder="1" applyAlignment="1" applyProtection="1">
      <alignment horizontal="left" vertical="center" wrapText="1"/>
    </xf>
    <xf numFmtId="0" fontId="11" fillId="0" borderId="0" xfId="0" applyFont="1" applyFill="1" applyAlignment="1" applyProtection="1">
      <alignment vertical="center" wrapText="1"/>
    </xf>
    <xf numFmtId="0" fontId="16" fillId="0" borderId="0" xfId="0" applyFont="1" applyFill="1" applyAlignment="1" applyProtection="1">
      <alignment vertical="center" wrapText="1"/>
    </xf>
    <xf numFmtId="0" fontId="16"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15" fillId="0" borderId="0" xfId="0" applyFont="1" applyAlignment="1" applyProtection="1">
      <alignment vertical="center" wrapText="1"/>
    </xf>
    <xf numFmtId="0" fontId="0" fillId="0" borderId="0" xfId="0" applyAlignment="1" applyProtection="1">
      <alignment horizontal="left" vertical="center" wrapText="1"/>
    </xf>
    <xf numFmtId="0" fontId="16" fillId="0" borderId="1" xfId="0" applyFont="1" applyBorder="1" applyAlignment="1" applyProtection="1">
      <alignment vertical="center" wrapText="1"/>
      <protection locked="0"/>
    </xf>
    <xf numFmtId="0" fontId="16" fillId="0" borderId="1"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16" fillId="0" borderId="7" xfId="0" applyFont="1" applyBorder="1" applyAlignment="1" applyProtection="1">
      <alignment horizontal="left" vertical="center" wrapText="1"/>
      <protection locked="0"/>
    </xf>
    <xf numFmtId="0" fontId="16" fillId="0" borderId="56" xfId="0" applyFont="1" applyBorder="1" applyAlignment="1" applyProtection="1">
      <alignment vertical="center" wrapText="1"/>
      <protection locked="0"/>
    </xf>
    <xf numFmtId="0" fontId="16" fillId="0" borderId="8" xfId="0" applyFont="1" applyBorder="1" applyAlignment="1" applyProtection="1">
      <alignment vertical="center"/>
      <protection locked="0"/>
    </xf>
    <xf numFmtId="0" fontId="11" fillId="0" borderId="0" xfId="0" applyFont="1" applyAlignment="1" applyProtection="1">
      <alignment vertical="center" wrapText="1"/>
    </xf>
    <xf numFmtId="0" fontId="6" fillId="14" borderId="14"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vertical="center" wrapText="1"/>
    </xf>
    <xf numFmtId="0" fontId="28" fillId="0" borderId="0" xfId="0" applyFont="1" applyBorder="1" applyAlignment="1" applyProtection="1">
      <alignment horizontal="center" vertical="center" wrapText="1"/>
    </xf>
    <xf numFmtId="0" fontId="28" fillId="0" borderId="0" xfId="0" applyFont="1" applyBorder="1" applyAlignment="1" applyProtection="1">
      <alignment vertical="center" wrapText="1"/>
    </xf>
    <xf numFmtId="0" fontId="18" fillId="0" borderId="0" xfId="0" applyFont="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vertical="center" wrapText="1"/>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2" fillId="7" borderId="0" xfId="0" applyFont="1" applyFill="1" applyAlignment="1" applyProtection="1">
      <alignment horizontal="center" vertical="center"/>
    </xf>
    <xf numFmtId="0" fontId="1" fillId="13"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Border="1" applyAlignment="1" applyProtection="1">
      <alignment horizontal="center" vertical="center" wrapText="1"/>
    </xf>
    <xf numFmtId="0" fontId="6" fillId="14" borderId="14" xfId="0" applyFont="1" applyFill="1" applyBorder="1" applyAlignment="1" applyProtection="1">
      <alignment horizontal="left" vertical="center"/>
    </xf>
    <xf numFmtId="0" fontId="7" fillId="0" borderId="0" xfId="0" applyFont="1" applyBorder="1" applyAlignment="1" applyProtection="1">
      <alignment horizontal="left"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7" borderId="0" xfId="0" applyFont="1" applyFill="1" applyAlignment="1" applyProtection="1">
      <alignment horizontal="center" vertical="center" wrapText="1"/>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5" fillId="3" borderId="14" xfId="0" applyFont="1" applyFill="1" applyBorder="1" applyAlignment="1" applyProtection="1">
      <alignment horizontal="center" vertical="center"/>
    </xf>
    <xf numFmtId="0" fontId="1" fillId="0" borderId="0" xfId="0" applyFont="1" applyAlignment="1" applyProtection="1">
      <alignment vertical="center"/>
    </xf>
    <xf numFmtId="0" fontId="16" fillId="0" borderId="9" xfId="0" applyFont="1" applyBorder="1" applyAlignment="1" applyProtection="1">
      <alignment horizontal="center" vertical="center" wrapText="1"/>
    </xf>
    <xf numFmtId="0" fontId="14" fillId="0" borderId="0" xfId="0" applyFont="1" applyAlignment="1" applyProtection="1">
      <alignment horizontal="center" vertical="center"/>
    </xf>
    <xf numFmtId="0" fontId="13" fillId="0" borderId="0" xfId="0" applyFont="1" applyAlignment="1" applyProtection="1">
      <alignment horizontal="center" vertical="center"/>
    </xf>
    <xf numFmtId="0" fontId="21" fillId="0" borderId="15" xfId="0" applyFont="1" applyBorder="1" applyAlignment="1" applyProtection="1">
      <alignment horizontal="center" vertical="center"/>
    </xf>
    <xf numFmtId="2" fontId="0" fillId="0" borderId="0" xfId="0" applyNumberFormat="1" applyAlignment="1" applyProtection="1">
      <alignment vertical="center"/>
    </xf>
    <xf numFmtId="0" fontId="22" fillId="0" borderId="16" xfId="0" applyFont="1" applyBorder="1" applyAlignment="1" applyProtection="1">
      <alignment horizontal="center" vertical="center"/>
    </xf>
    <xf numFmtId="0" fontId="22" fillId="0" borderId="17" xfId="0" applyFont="1" applyFill="1" applyBorder="1" applyAlignment="1" applyProtection="1">
      <alignment horizontal="center" vertical="center"/>
    </xf>
    <xf numFmtId="9" fontId="0" fillId="0" borderId="0" xfId="0" applyNumberFormat="1" applyFill="1" applyAlignment="1" applyProtection="1">
      <alignment horizontal="center" vertical="center"/>
    </xf>
    <xf numFmtId="0" fontId="5" fillId="4" borderId="14" xfId="0" applyFont="1" applyFill="1" applyBorder="1" applyAlignment="1" applyProtection="1">
      <alignment horizontal="center" vertical="center" wrapText="1"/>
    </xf>
    <xf numFmtId="0" fontId="7" fillId="0" borderId="47" xfId="0" applyFont="1" applyBorder="1" applyAlignment="1" applyProtection="1">
      <alignment vertical="center" wrapText="1"/>
    </xf>
    <xf numFmtId="0" fontId="16" fillId="0" borderId="37" xfId="0" applyFont="1" applyBorder="1" applyAlignment="1" applyProtection="1">
      <alignment horizontal="left" vertical="center" wrapText="1"/>
    </xf>
    <xf numFmtId="0" fontId="7" fillId="0" borderId="37" xfId="0" applyFont="1" applyBorder="1" applyAlignment="1" applyProtection="1">
      <alignment vertical="center" wrapText="1"/>
    </xf>
    <xf numFmtId="0" fontId="16" fillId="0" borderId="38" xfId="0" applyFont="1" applyBorder="1" applyAlignment="1" applyProtection="1">
      <alignment horizontal="left" vertical="center" wrapText="1"/>
    </xf>
    <xf numFmtId="0" fontId="5" fillId="4" borderId="39"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30" fillId="0" borderId="15" xfId="0" applyFont="1" applyBorder="1" applyAlignment="1" applyProtection="1">
      <alignment horizontal="center" vertical="center"/>
    </xf>
    <xf numFmtId="0" fontId="30" fillId="0" borderId="16" xfId="0" applyFont="1" applyBorder="1" applyAlignment="1" applyProtection="1">
      <alignment horizontal="center" vertical="center"/>
    </xf>
    <xf numFmtId="0" fontId="7" fillId="5" borderId="5"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9" fontId="16" fillId="0" borderId="0" xfId="0" applyNumberFormat="1" applyFont="1" applyFill="1" applyAlignment="1" applyProtection="1">
      <alignment horizontal="center" vertical="center"/>
    </xf>
    <xf numFmtId="0" fontId="7" fillId="0" borderId="48" xfId="0" applyFont="1" applyBorder="1" applyAlignment="1" applyProtection="1">
      <alignment vertical="center" wrapText="1"/>
    </xf>
    <xf numFmtId="0" fontId="16" fillId="0" borderId="41" xfId="0" applyFont="1" applyBorder="1" applyAlignment="1" applyProtection="1">
      <alignment horizontal="left" vertical="center" wrapText="1"/>
    </xf>
    <xf numFmtId="0" fontId="7" fillId="0" borderId="41" xfId="0" applyFont="1" applyBorder="1" applyAlignment="1" applyProtection="1">
      <alignment vertical="center" wrapText="1"/>
    </xf>
    <xf numFmtId="0" fontId="16" fillId="7" borderId="0" xfId="0" applyFont="1" applyFill="1" applyAlignment="1" applyProtection="1">
      <alignment horizontal="left" vertical="center"/>
    </xf>
    <xf numFmtId="0" fontId="16" fillId="0" borderId="0" xfId="0" applyFont="1" applyFill="1" applyAlignment="1" applyProtection="1">
      <alignment horizontal="left" vertical="center"/>
    </xf>
    <xf numFmtId="0" fontId="16" fillId="0" borderId="43" xfId="0" applyFont="1" applyBorder="1" applyAlignment="1" applyProtection="1">
      <alignment horizontal="left" vertical="center" wrapText="1"/>
    </xf>
    <xf numFmtId="0" fontId="16" fillId="0" borderId="55"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30" fillId="0" borderId="0" xfId="0" applyFont="1" applyBorder="1" applyAlignment="1" applyProtection="1">
      <alignment horizontal="center" vertical="center"/>
    </xf>
    <xf numFmtId="0" fontId="16" fillId="0" borderId="42" xfId="0" applyFont="1" applyBorder="1" applyAlignment="1" applyProtection="1">
      <alignment horizontal="left" vertical="center" wrapText="1"/>
    </xf>
    <xf numFmtId="0" fontId="7" fillId="6" borderId="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4" fillId="12" borderId="26" xfId="0" applyFont="1" applyFill="1" applyBorder="1" applyAlignment="1" applyProtection="1">
      <alignment horizontal="center" vertical="center" wrapText="1"/>
      <protection locked="0"/>
    </xf>
    <xf numFmtId="0" fontId="12" fillId="12" borderId="27" xfId="0" applyFont="1" applyFill="1" applyBorder="1" applyAlignment="1" applyProtection="1">
      <alignment horizontal="center" vertical="center" wrapText="1"/>
      <protection locked="0"/>
    </xf>
    <xf numFmtId="0" fontId="12" fillId="12" borderId="28"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left" vertical="center"/>
      <protection locked="0"/>
    </xf>
    <xf numFmtId="0" fontId="6" fillId="8" borderId="12" xfId="0" applyFont="1" applyFill="1" applyBorder="1" applyAlignment="1" applyProtection="1">
      <alignment horizontal="left" vertical="center"/>
      <protection locked="0"/>
    </xf>
    <xf numFmtId="0" fontId="6" fillId="8" borderId="13" xfId="0" applyFont="1" applyFill="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9" fontId="6" fillId="0" borderId="4" xfId="0" applyNumberFormat="1" applyFont="1" applyFill="1" applyBorder="1" applyAlignment="1" applyProtection="1">
      <alignment horizontal="center" vertical="center" wrapText="1"/>
    </xf>
    <xf numFmtId="9" fontId="6" fillId="0" borderId="21" xfId="0" applyNumberFormat="1"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16" fillId="0" borderId="4"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6" fillId="0" borderId="21" xfId="0" applyFont="1" applyBorder="1" applyAlignment="1" applyProtection="1">
      <alignment horizontal="left" vertical="center" wrapText="1"/>
    </xf>
    <xf numFmtId="0" fontId="16" fillId="0" borderId="52" xfId="0" applyFont="1" applyBorder="1" applyAlignment="1" applyProtection="1">
      <alignment horizontal="left" vertical="center" wrapText="1"/>
    </xf>
    <xf numFmtId="0" fontId="16" fillId="0" borderId="53" xfId="0" applyFont="1" applyBorder="1" applyAlignment="1" applyProtection="1">
      <alignment horizontal="left" vertical="center" wrapText="1"/>
    </xf>
    <xf numFmtId="0" fontId="16" fillId="0" borderId="54" xfId="0" applyFont="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0" borderId="13"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1" fillId="0" borderId="0" xfId="0" applyFont="1" applyAlignment="1" applyProtection="1">
      <alignment vertical="center" wrapText="1"/>
    </xf>
    <xf numFmtId="0" fontId="5" fillId="0" borderId="11"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8" fillId="2" borderId="0" xfId="0" applyFont="1" applyFill="1" applyAlignment="1" applyProtection="1">
      <alignment vertical="center" wrapText="1"/>
    </xf>
    <xf numFmtId="0" fontId="6" fillId="2" borderId="0" xfId="0" applyFont="1" applyFill="1" applyAlignment="1" applyProtection="1">
      <alignment horizontal="center" vertical="center" wrapText="1"/>
    </xf>
    <xf numFmtId="0" fontId="5" fillId="0" borderId="1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applyAlignment="1" applyProtection="1">
      <alignment vertical="center" wrapText="1"/>
    </xf>
    <xf numFmtId="0" fontId="19" fillId="0" borderId="9"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1085850</xdr:colOff>
      <xdr:row>1</xdr:row>
      <xdr:rowOff>6592</xdr:rowOff>
    </xdr:from>
    <xdr:to>
      <xdr:col>2</xdr:col>
      <xdr:colOff>1367203</xdr:colOff>
      <xdr:row>6</xdr:row>
      <xdr:rowOff>175844</xdr:rowOff>
    </xdr:to>
    <xdr:pic>
      <xdr:nvPicPr>
        <xdr:cNvPr id="1082" name="Picture 1" descr="C:\Documents and Settings\gwtaylor7235\Desktop\logo.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167784"/>
          <a:ext cx="5945065" cy="104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Z158"/>
  <sheetViews>
    <sheetView tabSelected="1" topLeftCell="A113" zoomScale="110" zoomScaleNormal="110" zoomScaleSheetLayoutView="100" workbookViewId="0">
      <selection activeCell="C128" sqref="C128"/>
    </sheetView>
  </sheetViews>
  <sheetFormatPr defaultRowHeight="12.75" x14ac:dyDescent="0.2"/>
  <cols>
    <col min="1" max="1" width="67.85546875" style="2" customWidth="1"/>
    <col min="2" max="2" width="17" style="2" customWidth="1"/>
    <col min="3" max="3" width="37" style="2" customWidth="1"/>
    <col min="4" max="4" width="14.5703125" style="7" hidden="1" customWidth="1"/>
    <col min="5" max="5" width="10.5703125" style="7" hidden="1" customWidth="1"/>
    <col min="6" max="6" width="17.5703125" style="7" hidden="1" customWidth="1"/>
    <col min="7" max="7" width="23" style="7" hidden="1" customWidth="1"/>
    <col min="8" max="8" width="9.140625" style="7" hidden="1" customWidth="1"/>
    <col min="9" max="9" width="9.140625" style="2" hidden="1" customWidth="1"/>
    <col min="10" max="10" width="14" style="2" hidden="1" customWidth="1"/>
    <col min="11" max="11" width="9.140625" style="2" hidden="1" customWidth="1"/>
    <col min="12" max="12" width="3.85546875" style="2" hidden="1" customWidth="1"/>
    <col min="13" max="13" width="4.42578125" style="7" hidden="1" customWidth="1"/>
    <col min="14" max="14" width="5.42578125" style="7" hidden="1" customWidth="1"/>
    <col min="15" max="15" width="6.42578125" style="7" hidden="1" customWidth="1"/>
    <col min="16" max="16" width="4.5703125" style="7" hidden="1" customWidth="1"/>
    <col min="17" max="17" width="6" style="7" hidden="1" customWidth="1"/>
    <col min="18" max="18" width="11.140625" style="7" hidden="1" customWidth="1"/>
    <col min="19" max="19" width="9.140625" style="2" hidden="1" customWidth="1"/>
    <col min="20" max="20" width="0" style="2" hidden="1" customWidth="1"/>
    <col min="21" max="25" width="9.140625" style="2"/>
    <col min="26" max="26" width="9.140625" style="79" customWidth="1"/>
    <col min="27" max="16384" width="9.140625" style="2"/>
  </cols>
  <sheetData>
    <row r="5" spans="1:26" x14ac:dyDescent="0.2">
      <c r="A5" s="3"/>
      <c r="B5" s="3"/>
      <c r="C5" s="3"/>
    </row>
    <row r="6" spans="1:26" ht="18" x14ac:dyDescent="0.2">
      <c r="A6" s="4"/>
      <c r="B6" s="5"/>
      <c r="C6" s="6"/>
    </row>
    <row r="7" spans="1:26" s="58" customFormat="1" ht="15" x14ac:dyDescent="0.2">
      <c r="A7" s="55"/>
      <c r="B7" s="56"/>
      <c r="C7" s="56"/>
      <c r="D7" s="57"/>
      <c r="E7" s="57"/>
      <c r="F7" s="57"/>
      <c r="G7" s="57"/>
      <c r="H7" s="57"/>
      <c r="M7" s="57"/>
      <c r="N7" s="57"/>
      <c r="O7" s="57"/>
      <c r="P7" s="57"/>
      <c r="Q7" s="57"/>
      <c r="R7" s="57"/>
      <c r="Z7" s="82"/>
    </row>
    <row r="8" spans="1:26" s="58" customFormat="1" ht="15" x14ac:dyDescent="0.2">
      <c r="A8" s="55"/>
      <c r="B8" s="56"/>
      <c r="C8" s="56"/>
      <c r="D8" s="57"/>
      <c r="E8" s="57"/>
      <c r="F8" s="57"/>
      <c r="G8" s="57"/>
      <c r="H8" s="57"/>
      <c r="M8" s="57"/>
      <c r="N8" s="57"/>
      <c r="O8" s="57"/>
      <c r="P8" s="57"/>
      <c r="Q8" s="57"/>
      <c r="R8" s="57"/>
      <c r="Z8" s="82"/>
    </row>
    <row r="9" spans="1:26" s="58" customFormat="1" ht="15" x14ac:dyDescent="0.2">
      <c r="A9" s="55"/>
      <c r="B9" s="56"/>
      <c r="C9" s="56"/>
      <c r="D9" s="57"/>
      <c r="E9" s="57"/>
      <c r="F9" s="57"/>
      <c r="G9" s="57"/>
      <c r="H9" s="57"/>
      <c r="M9" s="57"/>
      <c r="N9" s="57"/>
      <c r="O9" s="57"/>
      <c r="P9" s="57"/>
      <c r="Q9" s="57"/>
      <c r="R9" s="57"/>
      <c r="Z9" s="82"/>
    </row>
    <row r="10" spans="1:26" ht="36" customHeight="1" x14ac:dyDescent="0.2">
      <c r="A10" s="217" t="s">
        <v>113</v>
      </c>
      <c r="B10" s="217"/>
      <c r="C10" s="217"/>
    </row>
    <row r="11" spans="1:26" s="115" customFormat="1" ht="15" x14ac:dyDescent="0.2">
      <c r="A11" s="55"/>
      <c r="B11" s="80"/>
      <c r="C11" s="80"/>
      <c r="D11" s="114"/>
      <c r="E11" s="114"/>
      <c r="F11" s="114"/>
      <c r="G11" s="114"/>
      <c r="H11" s="114"/>
      <c r="M11" s="114"/>
      <c r="N11" s="114"/>
      <c r="O11" s="114"/>
      <c r="P11" s="114"/>
      <c r="Q11" s="114"/>
      <c r="R11" s="114"/>
      <c r="Z11" s="116"/>
    </row>
    <row r="12" spans="1:26" s="118" customFormat="1" ht="39" customHeight="1" x14ac:dyDescent="0.2">
      <c r="A12" s="216" t="s">
        <v>121</v>
      </c>
      <c r="B12" s="216"/>
      <c r="C12" s="216"/>
      <c r="D12" s="117"/>
      <c r="E12" s="117"/>
      <c r="F12" s="117"/>
      <c r="G12" s="117"/>
      <c r="H12" s="117"/>
      <c r="M12" s="117"/>
      <c r="N12" s="117"/>
      <c r="O12" s="117"/>
      <c r="P12" s="117"/>
      <c r="Q12" s="117"/>
      <c r="R12" s="117"/>
    </row>
    <row r="13" spans="1:26" s="120" customFormat="1" ht="14.25" x14ac:dyDescent="0.2">
      <c r="A13" s="81"/>
      <c r="B13" s="58"/>
      <c r="C13" s="58"/>
      <c r="D13" s="119"/>
      <c r="E13" s="119"/>
      <c r="F13" s="119"/>
      <c r="G13" s="119"/>
      <c r="H13" s="119"/>
      <c r="M13" s="119"/>
      <c r="N13" s="119"/>
      <c r="O13" s="119"/>
      <c r="P13" s="119"/>
      <c r="Q13" s="119"/>
      <c r="R13" s="119"/>
      <c r="Z13" s="121"/>
    </row>
    <row r="14" spans="1:26" s="120" customFormat="1" ht="92.25" customHeight="1" x14ac:dyDescent="0.2">
      <c r="A14" s="213" t="s">
        <v>126</v>
      </c>
      <c r="B14" s="213"/>
      <c r="C14" s="213"/>
      <c r="D14" s="119"/>
      <c r="E14" s="119"/>
      <c r="F14" s="119"/>
      <c r="G14" s="119"/>
      <c r="H14" s="119"/>
      <c r="M14" s="119"/>
      <c r="N14" s="119"/>
      <c r="O14" s="119"/>
      <c r="P14" s="119"/>
      <c r="Q14" s="119"/>
      <c r="R14" s="119"/>
      <c r="Z14" s="121"/>
    </row>
    <row r="15" spans="1:26" s="120" customFormat="1" ht="15" customHeight="1" x14ac:dyDescent="0.2">
      <c r="A15" s="82"/>
      <c r="B15" s="83"/>
      <c r="C15" s="83"/>
      <c r="D15" s="119"/>
      <c r="E15" s="119"/>
      <c r="F15" s="119"/>
      <c r="G15" s="119"/>
      <c r="H15" s="119"/>
      <c r="M15" s="119"/>
      <c r="N15" s="119"/>
      <c r="O15" s="119"/>
      <c r="P15" s="119"/>
      <c r="Q15" s="119"/>
      <c r="R15" s="119"/>
      <c r="Z15" s="121"/>
    </row>
    <row r="16" spans="1:26" s="120" customFormat="1" ht="39" customHeight="1" x14ac:dyDescent="0.2">
      <c r="A16" s="220" t="s">
        <v>127</v>
      </c>
      <c r="B16" s="220"/>
      <c r="C16" s="220"/>
      <c r="D16" s="119"/>
      <c r="E16" s="119"/>
      <c r="F16" s="119"/>
      <c r="G16" s="119"/>
      <c r="H16" s="119"/>
      <c r="M16" s="119"/>
      <c r="N16" s="119"/>
      <c r="O16" s="119"/>
      <c r="P16" s="119"/>
      <c r="Q16" s="119"/>
      <c r="R16" s="119"/>
      <c r="Z16" s="121"/>
    </row>
    <row r="17" spans="1:26" s="123" customFormat="1" ht="14.25" customHeight="1" x14ac:dyDescent="0.2">
      <c r="A17" s="82"/>
      <c r="B17" s="83"/>
      <c r="C17" s="83"/>
      <c r="D17" s="122"/>
      <c r="E17" s="122"/>
      <c r="F17" s="122"/>
      <c r="G17" s="122"/>
      <c r="H17" s="122"/>
      <c r="M17" s="122"/>
      <c r="N17" s="122"/>
      <c r="O17" s="122"/>
      <c r="P17" s="122"/>
      <c r="Q17" s="122"/>
      <c r="R17" s="122"/>
    </row>
    <row r="18" spans="1:26" ht="15" thickBot="1" x14ac:dyDescent="0.25">
      <c r="A18" s="43"/>
      <c r="B18" s="59"/>
      <c r="C18" s="59"/>
      <c r="G18" s="124" t="s">
        <v>101</v>
      </c>
      <c r="J18" s="125" t="s">
        <v>101</v>
      </c>
    </row>
    <row r="19" spans="1:26" ht="50.1" customHeight="1" thickBot="1" x14ac:dyDescent="0.25">
      <c r="A19" s="44" t="s">
        <v>15</v>
      </c>
      <c r="B19" s="45"/>
      <c r="C19" s="46"/>
      <c r="E19" s="7" t="s">
        <v>13</v>
      </c>
      <c r="G19" s="126" t="s">
        <v>20</v>
      </c>
      <c r="H19" s="17">
        <v>0.9</v>
      </c>
      <c r="J19" s="127" t="s">
        <v>129</v>
      </c>
    </row>
    <row r="20" spans="1:26" ht="50.1" customHeight="1" x14ac:dyDescent="0.2">
      <c r="A20" s="61" t="s">
        <v>19</v>
      </c>
      <c r="B20" s="214"/>
      <c r="C20" s="215"/>
      <c r="G20" s="126" t="s">
        <v>21</v>
      </c>
      <c r="H20" s="17">
        <v>0.8</v>
      </c>
      <c r="J20" s="127" t="s">
        <v>130</v>
      </c>
    </row>
    <row r="21" spans="1:26" ht="50.1" customHeight="1" x14ac:dyDescent="0.2">
      <c r="A21" s="62" t="s">
        <v>16</v>
      </c>
      <c r="B21" s="218"/>
      <c r="C21" s="219"/>
      <c r="G21" s="126" t="s">
        <v>22</v>
      </c>
      <c r="H21" s="17">
        <v>0.6</v>
      </c>
    </row>
    <row r="22" spans="1:26" ht="50.1" customHeight="1" x14ac:dyDescent="0.2">
      <c r="A22" s="62" t="s">
        <v>17</v>
      </c>
      <c r="B22" s="218"/>
      <c r="C22" s="219"/>
      <c r="G22" s="17" t="s">
        <v>100</v>
      </c>
      <c r="H22" s="19"/>
    </row>
    <row r="23" spans="1:26" ht="50.1" customHeight="1" x14ac:dyDescent="0.2">
      <c r="A23" s="62" t="s">
        <v>18</v>
      </c>
      <c r="B23" s="218"/>
      <c r="C23" s="219"/>
    </row>
    <row r="24" spans="1:26" ht="50.1" customHeight="1" thickBot="1" x14ac:dyDescent="0.25">
      <c r="A24" s="63" t="s">
        <v>23</v>
      </c>
      <c r="B24" s="211"/>
      <c r="C24" s="212"/>
      <c r="D24" s="18"/>
      <c r="F24" s="18"/>
    </row>
    <row r="25" spans="1:26" s="58" customFormat="1" ht="15.75" thickBot="1" x14ac:dyDescent="0.25">
      <c r="A25" s="128"/>
      <c r="B25" s="129"/>
      <c r="C25" s="129"/>
      <c r="D25" s="64"/>
      <c r="E25" s="57"/>
      <c r="F25" s="64"/>
      <c r="G25" s="57"/>
      <c r="H25" s="57"/>
      <c r="M25" s="57"/>
      <c r="N25" s="57"/>
      <c r="O25" s="57"/>
      <c r="P25" s="57"/>
      <c r="Q25" s="57"/>
      <c r="R25" s="57"/>
      <c r="Z25" s="82"/>
    </row>
    <row r="26" spans="1:26" s="58" customFormat="1" ht="50.1" customHeight="1" thickBot="1" x14ac:dyDescent="0.25">
      <c r="A26" s="130" t="s">
        <v>131</v>
      </c>
      <c r="B26" s="113" t="s">
        <v>101</v>
      </c>
      <c r="C26" s="129"/>
      <c r="D26" s="64"/>
      <c r="E26" s="57"/>
      <c r="F26" s="64"/>
      <c r="G26" s="57"/>
      <c r="H26" s="57"/>
      <c r="M26" s="57"/>
      <c r="N26" s="57"/>
      <c r="O26" s="57"/>
      <c r="P26" s="57"/>
      <c r="Q26" s="57"/>
      <c r="R26" s="57"/>
      <c r="Z26" s="82"/>
    </row>
    <row r="27" spans="1:26" s="58" customFormat="1" ht="15" x14ac:dyDescent="0.2">
      <c r="A27" s="131"/>
      <c r="B27" s="131"/>
      <c r="C27" s="131"/>
      <c r="D27" s="132"/>
      <c r="E27" s="133"/>
      <c r="F27" s="132"/>
      <c r="G27" s="57"/>
      <c r="H27" s="57"/>
      <c r="M27" s="57"/>
      <c r="N27" s="57"/>
      <c r="O27" s="57"/>
      <c r="P27" s="57"/>
      <c r="Q27" s="57"/>
      <c r="R27" s="57"/>
      <c r="Z27" s="82"/>
    </row>
    <row r="28" spans="1:26" ht="13.5" thickBot="1" x14ac:dyDescent="0.25">
      <c r="B28" s="134"/>
      <c r="C28" s="134"/>
      <c r="D28" s="18"/>
      <c r="E28" s="18"/>
    </row>
    <row r="29" spans="1:26" ht="35.1" customHeight="1" thickBot="1" x14ac:dyDescent="0.25">
      <c r="A29" s="8" t="s">
        <v>115</v>
      </c>
      <c r="B29" s="53"/>
      <c r="C29" s="54"/>
    </row>
    <row r="30" spans="1:26" ht="39" customHeight="1" thickBot="1" x14ac:dyDescent="0.25">
      <c r="A30" s="199" t="s">
        <v>122</v>
      </c>
      <c r="B30" s="200"/>
      <c r="C30" s="201"/>
      <c r="D30" s="135" t="s">
        <v>2</v>
      </c>
      <c r="E30" s="136" t="s">
        <v>14</v>
      </c>
      <c r="F30" s="137" t="s">
        <v>9</v>
      </c>
      <c r="G30" s="138" t="s">
        <v>12</v>
      </c>
    </row>
    <row r="31" spans="1:26" ht="24.95" customHeight="1" thickBot="1" x14ac:dyDescent="0.25">
      <c r="A31" s="89" t="s">
        <v>0</v>
      </c>
      <c r="B31" s="139" t="s">
        <v>1</v>
      </c>
      <c r="C31" s="41" t="s">
        <v>3</v>
      </c>
      <c r="E31" s="17"/>
      <c r="F31" s="19"/>
      <c r="K31" s="140"/>
      <c r="L31" s="140"/>
    </row>
    <row r="32" spans="1:26" ht="24.95" customHeight="1" x14ac:dyDescent="0.2">
      <c r="A32" s="65" t="s">
        <v>24</v>
      </c>
      <c r="B32" s="141"/>
      <c r="C32" s="103"/>
      <c r="D32" s="7" t="str">
        <f>IF(B33="Meets Criteria",5,IF(B33="Partially Meets Criteria",4,IF(B33="Does Not Meet Criteria",3,IF(B33="Not Applicable","NA",IF(B33="Use Drop Down","0")))))</f>
        <v>0</v>
      </c>
      <c r="E32" s="17">
        <v>3</v>
      </c>
      <c r="F32" s="19">
        <f t="shared" ref="F32:F49" si="0">IF(D32="NA",0,(D32*E32))</f>
        <v>0</v>
      </c>
      <c r="G32" s="7">
        <f t="shared" ref="G32:G49" si="1">IF(D32="NA",0,(5*E32))</f>
        <v>15</v>
      </c>
      <c r="K32" s="140"/>
      <c r="L32" s="140"/>
    </row>
    <row r="33" spans="1:14" ht="14.25" x14ac:dyDescent="0.2">
      <c r="A33" s="84" t="s">
        <v>25</v>
      </c>
      <c r="B33" s="182" t="s">
        <v>101</v>
      </c>
      <c r="C33" s="103"/>
      <c r="D33" s="7" t="str">
        <f>IF(B34="Meets Criteria",5,IF(B34="Partially Meets Criteria",4,IF(B34="Does Not Meet Criteria",3,IF(B34="Not Applicable","NA",IF(B34="Use Drop Down","0")))))</f>
        <v>0</v>
      </c>
      <c r="E33" s="17">
        <v>3</v>
      </c>
      <c r="F33" s="19">
        <f t="shared" si="0"/>
        <v>0</v>
      </c>
      <c r="G33" s="7">
        <f t="shared" si="1"/>
        <v>15</v>
      </c>
      <c r="K33" s="140"/>
    </row>
    <row r="34" spans="1:14" ht="14.25" x14ac:dyDescent="0.2">
      <c r="A34" s="85" t="s">
        <v>26</v>
      </c>
      <c r="B34" s="182" t="s">
        <v>101</v>
      </c>
      <c r="C34" s="103"/>
      <c r="D34" s="7" t="str">
        <f>IF(B35="Meets Criteria",5,IF(B35="Partially Meets Criteria",4,IF(B35="Does Not Meet Criteria",3,IF(B35="Not Applicable","NA",IF(B35="Use Drop Down","0")))))</f>
        <v>0</v>
      </c>
      <c r="E34" s="17">
        <v>2</v>
      </c>
      <c r="F34" s="19">
        <f t="shared" si="0"/>
        <v>0</v>
      </c>
      <c r="G34" s="7">
        <f t="shared" si="1"/>
        <v>10</v>
      </c>
      <c r="K34" s="140"/>
      <c r="L34" s="140"/>
    </row>
    <row r="35" spans="1:14" ht="14.25" x14ac:dyDescent="0.2">
      <c r="A35" s="86" t="s">
        <v>27</v>
      </c>
      <c r="B35" s="182" t="s">
        <v>101</v>
      </c>
      <c r="C35" s="103"/>
      <c r="D35" s="7" t="str">
        <f>IF(B36="Meets Criteria",5,IF(B36="Partially Meets Criteria",4,IF(B36="Does Not Meet Criteria",3,IF(B36="Not Applicable","NA",IF(B36="Use Drop Down","0")))))</f>
        <v>0</v>
      </c>
      <c r="E35" s="17">
        <v>3</v>
      </c>
      <c r="F35" s="19">
        <f t="shared" si="0"/>
        <v>0</v>
      </c>
      <c r="G35" s="7">
        <f t="shared" si="1"/>
        <v>15</v>
      </c>
      <c r="K35" s="140"/>
      <c r="L35" s="140"/>
    </row>
    <row r="36" spans="1:14" ht="14.25" x14ac:dyDescent="0.2">
      <c r="A36" s="84" t="s">
        <v>28</v>
      </c>
      <c r="B36" s="182" t="s">
        <v>101</v>
      </c>
      <c r="C36" s="104"/>
      <c r="E36" s="17"/>
      <c r="F36" s="19"/>
      <c r="K36" s="140"/>
      <c r="L36" s="140"/>
    </row>
    <row r="37" spans="1:14" ht="24.95" customHeight="1" x14ac:dyDescent="0.2">
      <c r="A37" s="66" t="s">
        <v>29</v>
      </c>
      <c r="B37" s="141"/>
      <c r="C37" s="104"/>
      <c r="D37" s="7" t="str">
        <f>IF(B38="Meets Criteria",5,IF(B38="Partially Meets Criteria",4,IF(B38="Does Not Meet Criteria",3,IF(B38="Not Applicable","NA",IF(B38="Use Drop Down","0")))))</f>
        <v>0</v>
      </c>
      <c r="E37" s="17">
        <v>3</v>
      </c>
      <c r="F37" s="19">
        <f t="shared" si="0"/>
        <v>0</v>
      </c>
      <c r="G37" s="7">
        <f t="shared" si="1"/>
        <v>15</v>
      </c>
      <c r="K37" s="140"/>
      <c r="L37" s="140"/>
    </row>
    <row r="38" spans="1:14" ht="14.25" x14ac:dyDescent="0.2">
      <c r="A38" s="85" t="s">
        <v>44</v>
      </c>
      <c r="B38" s="182" t="s">
        <v>101</v>
      </c>
      <c r="C38" s="104"/>
      <c r="D38" s="7" t="str">
        <f>IF(B39="Meets Criteria",5,IF(B39="Partially Meets Criteria",4,IF(B39="Does Not Meet Criteria",3,IF(B39="Not Applicable","NA",IF(B39="Use Drop Down","0")))))</f>
        <v>0</v>
      </c>
      <c r="E38" s="17">
        <v>1</v>
      </c>
      <c r="F38" s="19">
        <f t="shared" si="0"/>
        <v>0</v>
      </c>
      <c r="G38" s="7">
        <f t="shared" si="1"/>
        <v>5</v>
      </c>
      <c r="K38" s="140"/>
      <c r="L38" s="140"/>
    </row>
    <row r="39" spans="1:14" ht="28.5" x14ac:dyDescent="0.2">
      <c r="A39" s="85" t="s">
        <v>45</v>
      </c>
      <c r="B39" s="182" t="s">
        <v>101</v>
      </c>
      <c r="C39" s="104"/>
      <c r="D39" s="7" t="str">
        <f>IF(B40="Meets Criteria",5,IF(B40="Partially Meets Criteria",4,IF(B40="Does Not Meet Criteria",3,IF(B40="Not Applicable","NA",IF(B40="Use Drop Down","0")))))</f>
        <v>0</v>
      </c>
      <c r="E39" s="17">
        <v>3</v>
      </c>
      <c r="F39" s="19">
        <f t="shared" si="0"/>
        <v>0</v>
      </c>
      <c r="G39" s="7">
        <f t="shared" si="1"/>
        <v>15</v>
      </c>
      <c r="K39" s="140"/>
      <c r="L39" s="140"/>
    </row>
    <row r="40" spans="1:14" ht="28.5" x14ac:dyDescent="0.2">
      <c r="A40" s="85" t="s">
        <v>46</v>
      </c>
      <c r="B40" s="182" t="s">
        <v>101</v>
      </c>
      <c r="C40" s="104"/>
      <c r="D40" s="7" t="str">
        <f>IF(B41="Meets Criteria",5,IF(B41="Partially Meets Criteria",4,IF(B41="Does Not Meet Criteria",3,IF(B41="Not Applicable","NA",IF(B41="Use Drop Down","0")))))</f>
        <v>0</v>
      </c>
      <c r="E40" s="17">
        <v>3</v>
      </c>
      <c r="F40" s="19">
        <f t="shared" si="0"/>
        <v>0</v>
      </c>
      <c r="G40" s="7">
        <f t="shared" si="1"/>
        <v>15</v>
      </c>
      <c r="K40" s="140"/>
      <c r="L40" s="140"/>
    </row>
    <row r="41" spans="1:14" ht="28.5" x14ac:dyDescent="0.2">
      <c r="A41" s="85" t="s">
        <v>47</v>
      </c>
      <c r="B41" s="182" t="s">
        <v>101</v>
      </c>
      <c r="C41" s="104"/>
      <c r="E41" s="17"/>
      <c r="F41" s="19"/>
      <c r="K41" s="140"/>
      <c r="L41" s="140"/>
    </row>
    <row r="42" spans="1:14" ht="24.95" customHeight="1" x14ac:dyDescent="0.2">
      <c r="A42" s="66" t="s">
        <v>30</v>
      </c>
      <c r="B42" s="141"/>
      <c r="C42" s="104"/>
      <c r="D42" s="7" t="str">
        <f>IF(B43="Meets Criteria",5,IF(B43="Partially Meets Criteria",4,IF(B43="Does Not Meet Criteria",3,IF(B43="Not Applicable","NA",IF(B43="Use Drop Down","0")))))</f>
        <v>0</v>
      </c>
      <c r="E42" s="17">
        <v>3</v>
      </c>
      <c r="F42" s="19">
        <f t="shared" si="0"/>
        <v>0</v>
      </c>
      <c r="G42" s="7">
        <f t="shared" si="1"/>
        <v>15</v>
      </c>
    </row>
    <row r="43" spans="1:14" ht="28.5" x14ac:dyDescent="0.2">
      <c r="A43" s="85" t="s">
        <v>48</v>
      </c>
      <c r="B43" s="183" t="s">
        <v>101</v>
      </c>
      <c r="C43" s="104"/>
      <c r="D43" s="7" t="str">
        <f>IF(B44="Meets Criteria",5,IF(B44="Partially Meets Criteria",4,IF(B44="Does Not Meet Criteria",3,IF(B44="Not Applicable","NA",IF(B44="Use Drop Down","0")))))</f>
        <v>0</v>
      </c>
      <c r="E43" s="17">
        <v>3</v>
      </c>
      <c r="F43" s="19">
        <f t="shared" si="0"/>
        <v>0</v>
      </c>
      <c r="G43" s="7">
        <f t="shared" si="1"/>
        <v>15</v>
      </c>
    </row>
    <row r="44" spans="1:14" ht="28.5" x14ac:dyDescent="0.2">
      <c r="A44" s="85" t="s">
        <v>49</v>
      </c>
      <c r="B44" s="183" t="s">
        <v>101</v>
      </c>
      <c r="C44" s="104"/>
      <c r="D44" s="7" t="str">
        <f>IF(B45="Meets Criteria",5,IF(B45="Partially Meets Criteria",4,IF(B45="Does Not Meet Criteria",3,IF(B45="Not Applicable","NA",IF(B45="Use Drop Down","0")))))</f>
        <v>0</v>
      </c>
      <c r="E44" s="17">
        <v>3</v>
      </c>
      <c r="F44" s="19">
        <f t="shared" si="0"/>
        <v>0</v>
      </c>
      <c r="G44" s="7">
        <f t="shared" si="1"/>
        <v>15</v>
      </c>
    </row>
    <row r="45" spans="1:14" ht="28.5" x14ac:dyDescent="0.2">
      <c r="A45" s="85" t="s">
        <v>50</v>
      </c>
      <c r="B45" s="183" t="s">
        <v>101</v>
      </c>
      <c r="C45" s="104"/>
      <c r="D45" s="7" t="str">
        <f>IF(B46="Meets Criteria",5,IF(B46="Partially Meets Criteria",4,IF(B46="Does Not Meet Criteria",3,IF(B46="Not Applicable","NA",IF(B46="Use Drop Down","0")))))</f>
        <v>0</v>
      </c>
      <c r="E45" s="17">
        <v>3</v>
      </c>
      <c r="F45" s="19">
        <f t="shared" si="0"/>
        <v>0</v>
      </c>
      <c r="G45" s="7">
        <f t="shared" si="1"/>
        <v>15</v>
      </c>
    </row>
    <row r="46" spans="1:14" ht="28.5" x14ac:dyDescent="0.2">
      <c r="A46" s="85" t="s">
        <v>51</v>
      </c>
      <c r="B46" s="183" t="s">
        <v>101</v>
      </c>
      <c r="C46" s="104"/>
      <c r="E46" s="17"/>
      <c r="F46" s="19"/>
      <c r="H46" s="19"/>
      <c r="I46" s="24"/>
      <c r="N46" s="142"/>
    </row>
    <row r="47" spans="1:14" ht="24.95" customHeight="1" x14ac:dyDescent="0.2">
      <c r="A47" s="67" t="s">
        <v>31</v>
      </c>
      <c r="B47" s="221"/>
      <c r="C47" s="105"/>
      <c r="D47" s="7" t="str">
        <f>IF(B48="Meets Criteria",5,IF(B48="Partially Meets Criteria",4,IF(B48="Does Not Meet Criteria",3,IF(B48="Not Applicable","NA",IF(B48="Use Drop Down","0")))))</f>
        <v>0</v>
      </c>
      <c r="E47" s="17">
        <v>3</v>
      </c>
      <c r="F47" s="19">
        <f t="shared" si="0"/>
        <v>0</v>
      </c>
      <c r="G47" s="7">
        <f t="shared" si="1"/>
        <v>15</v>
      </c>
    </row>
    <row r="48" spans="1:14" ht="29.25" thickBot="1" x14ac:dyDescent="0.25">
      <c r="A48" s="85" t="s">
        <v>52</v>
      </c>
      <c r="B48" s="183" t="s">
        <v>101</v>
      </c>
      <c r="C48" s="106"/>
      <c r="D48" s="7" t="str">
        <f>IF(B49="Meets Criteria",5,IF(B49="Partially Meets Criteria",4,IF(B49="Does Not Meet Criteria",3,IF(B49="Not Applicable","NA",IF(B49="Use Drop Down","0")))))</f>
        <v>0</v>
      </c>
      <c r="E48" s="17">
        <v>3</v>
      </c>
      <c r="F48" s="19">
        <f t="shared" si="0"/>
        <v>0</v>
      </c>
      <c r="G48" s="7">
        <f t="shared" si="1"/>
        <v>15</v>
      </c>
    </row>
    <row r="49" spans="1:26" ht="14.25" x14ac:dyDescent="0.2">
      <c r="A49" s="87" t="s">
        <v>53</v>
      </c>
      <c r="B49" s="182" t="s">
        <v>101</v>
      </c>
      <c r="C49" s="107"/>
      <c r="D49" s="7" t="str">
        <f>IF(B50="Meets Criteria",5,IF(B50="Partially Meets Criteria",4,IF(B50="Does Not Meet Criteria",3,IF(B50="Not Applicable","NA",IF(B50="Use Drop Down","0")))))</f>
        <v>0</v>
      </c>
      <c r="E49" s="17">
        <v>3</v>
      </c>
      <c r="F49" s="19">
        <f t="shared" si="0"/>
        <v>0</v>
      </c>
      <c r="G49" s="7">
        <f t="shared" si="1"/>
        <v>15</v>
      </c>
      <c r="M49" s="143" t="s">
        <v>106</v>
      </c>
      <c r="N49" s="143" t="s">
        <v>107</v>
      </c>
      <c r="O49" s="143" t="s">
        <v>108</v>
      </c>
      <c r="P49" s="144" t="s">
        <v>110</v>
      </c>
      <c r="Q49" s="143" t="s">
        <v>109</v>
      </c>
      <c r="R49" s="143" t="s">
        <v>111</v>
      </c>
    </row>
    <row r="50" spans="1:26" ht="29.25" thickBot="1" x14ac:dyDescent="0.25">
      <c r="A50" s="88" t="s">
        <v>54</v>
      </c>
      <c r="B50" s="182" t="s">
        <v>101</v>
      </c>
      <c r="C50" s="104"/>
      <c r="F50" s="19">
        <f>SUM(F31:F49)</f>
        <v>0</v>
      </c>
      <c r="G50" s="7">
        <f>SUM(G31:G49)</f>
        <v>210</v>
      </c>
      <c r="I50" s="145"/>
      <c r="P50" s="146"/>
    </row>
    <row r="51" spans="1:26" s="24" customFormat="1" ht="30" hidden="1" customHeight="1" thickBot="1" x14ac:dyDescent="0.25">
      <c r="A51" s="89" t="s">
        <v>4</v>
      </c>
      <c r="B51" s="205" t="b">
        <f>IF(F50/G50&gt;H19,"Meets Criteria",IF(F50/G50&gt;H20,"Partially Meets Criteria",IF(F50/G50&gt;H21,"Does Not Meet Criteria",IF(F50/G50&gt;H22,"Incomplete"))))</f>
        <v>0</v>
      </c>
      <c r="C51" s="206"/>
      <c r="D51" s="19"/>
      <c r="E51" s="19"/>
      <c r="F51" s="19"/>
      <c r="G51" s="19"/>
      <c r="H51" s="19"/>
      <c r="M51" s="19">
        <f>COUNTIF(B32:B50,"Meets Criteria")</f>
        <v>0</v>
      </c>
      <c r="N51" s="19">
        <f>COUNTIF(B32:B50,"Partially Meets Criteria")</f>
        <v>0</v>
      </c>
      <c r="O51" s="19">
        <f>COUNTIF(B32:B50,"Does Not Meet Criteria")</f>
        <v>0</v>
      </c>
      <c r="P51" s="147">
        <f>COUNTIF(B32:B50,"Not Applicable")</f>
        <v>0</v>
      </c>
      <c r="Q51" s="19">
        <f>M51+N51+O51</f>
        <v>0</v>
      </c>
      <c r="R51" s="148" t="e">
        <f>M51/Q51</f>
        <v>#DIV/0!</v>
      </c>
      <c r="Z51" s="90"/>
    </row>
    <row r="52" spans="1:26" s="24" customFormat="1" ht="35.1" customHeight="1" thickBot="1" x14ac:dyDescent="0.25">
      <c r="A52" s="8" t="s">
        <v>102</v>
      </c>
      <c r="B52" s="187">
        <f>IF(Q51&gt;1,M51/Q51,0)</f>
        <v>0</v>
      </c>
      <c r="C52" s="188"/>
      <c r="D52" s="19"/>
      <c r="E52" s="19"/>
      <c r="F52" s="19"/>
      <c r="G52" s="19"/>
      <c r="H52" s="19"/>
      <c r="M52" s="19"/>
      <c r="N52" s="19"/>
      <c r="O52" s="19"/>
      <c r="P52" s="19"/>
      <c r="Q52" s="19"/>
      <c r="R52" s="19"/>
      <c r="Z52" s="90"/>
    </row>
    <row r="53" spans="1:26" s="24" customFormat="1" ht="15.75" x14ac:dyDescent="0.2">
      <c r="A53" s="91"/>
      <c r="B53" s="26"/>
      <c r="C53" s="26"/>
      <c r="D53" s="19"/>
      <c r="E53" s="19"/>
      <c r="F53" s="19"/>
      <c r="G53" s="19"/>
      <c r="H53" s="19"/>
      <c r="M53" s="19"/>
      <c r="N53" s="19"/>
      <c r="O53" s="19"/>
      <c r="P53" s="19"/>
      <c r="Q53" s="19"/>
      <c r="R53" s="19"/>
      <c r="Z53" s="90"/>
    </row>
    <row r="54" spans="1:26" ht="15.75" x14ac:dyDescent="0.2">
      <c r="A54" s="92"/>
      <c r="B54" s="26"/>
      <c r="C54" s="26"/>
    </row>
    <row r="55" spans="1:26" s="25" customFormat="1" ht="18.75" thickBot="1" x14ac:dyDescent="0.25">
      <c r="A55" s="93"/>
      <c r="B55" s="2"/>
      <c r="C55" s="2"/>
      <c r="D55" s="20"/>
      <c r="E55" s="20"/>
      <c r="F55" s="20"/>
      <c r="G55" s="20"/>
      <c r="H55" s="20"/>
      <c r="M55" s="20"/>
      <c r="N55" s="20"/>
      <c r="O55" s="20"/>
      <c r="P55" s="20"/>
      <c r="Q55" s="20"/>
      <c r="R55" s="20"/>
      <c r="Z55" s="112"/>
    </row>
    <row r="56" spans="1:26" ht="35.1" customHeight="1" thickBot="1" x14ac:dyDescent="0.25">
      <c r="A56" s="47" t="s">
        <v>116</v>
      </c>
      <c r="B56" s="48"/>
      <c r="C56" s="49"/>
    </row>
    <row r="57" spans="1:26" s="7" customFormat="1" ht="54.75" customHeight="1" thickBot="1" x14ac:dyDescent="0.25">
      <c r="A57" s="202" t="s">
        <v>123</v>
      </c>
      <c r="B57" s="203"/>
      <c r="C57" s="204"/>
      <c r="Z57" s="18"/>
    </row>
    <row r="58" spans="1:26" ht="24.95" customHeight="1" thickBot="1" x14ac:dyDescent="0.25">
      <c r="A58" s="40" t="s">
        <v>5</v>
      </c>
      <c r="B58" s="149" t="s">
        <v>1</v>
      </c>
      <c r="C58" s="94" t="s">
        <v>3</v>
      </c>
      <c r="E58" s="17"/>
      <c r="F58" s="19"/>
    </row>
    <row r="59" spans="1:26" ht="24.95" customHeight="1" x14ac:dyDescent="0.2">
      <c r="A59" s="150" t="s">
        <v>32</v>
      </c>
      <c r="B59" s="141"/>
      <c r="C59" s="108"/>
      <c r="D59" s="7" t="b">
        <f>IF(B60="Meets Criteria",5,IF(B60="Partially Meets Criteria",4,IF(B60="Does Not Meet Criteria",3,IF(B60="Not Applicable","NA"))))</f>
        <v>0</v>
      </c>
      <c r="E59" s="17">
        <v>3</v>
      </c>
      <c r="F59" s="19">
        <f t="shared" ref="F59:F70" si="2">IF(D59="NA",0,(D59*E59))</f>
        <v>0</v>
      </c>
      <c r="G59" s="7">
        <f t="shared" ref="G59:G70" si="3">IF(D59="NA",0,(5*E59))</f>
        <v>15</v>
      </c>
    </row>
    <row r="60" spans="1:26" ht="42.75" x14ac:dyDescent="0.2">
      <c r="A60" s="151" t="s">
        <v>55</v>
      </c>
      <c r="B60" s="182" t="s">
        <v>101</v>
      </c>
      <c r="C60" s="103"/>
      <c r="D60" s="7" t="b">
        <f>IF(B61="Meets Criteria",5,IF(B61="Partially Meets Criteria",4,IF(B61="Does Not Meet Criteria",3,IF(B61="Not Applicable","NA"))))</f>
        <v>0</v>
      </c>
      <c r="E60" s="17">
        <v>3</v>
      </c>
      <c r="F60" s="19">
        <f t="shared" si="2"/>
        <v>0</v>
      </c>
      <c r="G60" s="7">
        <f t="shared" si="3"/>
        <v>15</v>
      </c>
    </row>
    <row r="61" spans="1:26" ht="42.75" x14ac:dyDescent="0.2">
      <c r="A61" s="151" t="s">
        <v>56</v>
      </c>
      <c r="B61" s="182" t="s">
        <v>101</v>
      </c>
      <c r="C61" s="103"/>
      <c r="D61" s="7" t="b">
        <f>IF(B62="Meets Criteria",5,IF(B62="Partially Meets Criteria",4,IF(B62="Does Not Meet Criteria",3,IF(B62="Not Applicable","NA"))))</f>
        <v>0</v>
      </c>
      <c r="E61" s="17">
        <v>3</v>
      </c>
      <c r="F61" s="19">
        <f t="shared" si="2"/>
        <v>0</v>
      </c>
      <c r="G61" s="7">
        <f t="shared" si="3"/>
        <v>15</v>
      </c>
    </row>
    <row r="62" spans="1:26" ht="42.75" x14ac:dyDescent="0.2">
      <c r="A62" s="151" t="s">
        <v>128</v>
      </c>
      <c r="B62" s="182" t="s">
        <v>101</v>
      </c>
      <c r="C62" s="103"/>
      <c r="E62" s="17"/>
      <c r="F62" s="19"/>
    </row>
    <row r="63" spans="1:26" ht="24.95" customHeight="1" x14ac:dyDescent="0.2">
      <c r="A63" s="152" t="s">
        <v>33</v>
      </c>
      <c r="B63" s="141"/>
      <c r="C63" s="103"/>
      <c r="D63" s="7" t="b">
        <f>IF(B64="Meets Criteria",5,IF(B64="Partially Meets Criteria",4,IF(B64="Does Not Meet Criteria",3,IF(B64="Not Applicable","NA"))))</f>
        <v>0</v>
      </c>
      <c r="E63" s="17">
        <v>3</v>
      </c>
      <c r="F63" s="19">
        <f t="shared" si="2"/>
        <v>0</v>
      </c>
      <c r="G63" s="7">
        <f t="shared" si="3"/>
        <v>15</v>
      </c>
    </row>
    <row r="64" spans="1:26" ht="28.5" x14ac:dyDescent="0.2">
      <c r="A64" s="151" t="s">
        <v>57</v>
      </c>
      <c r="B64" s="182" t="s">
        <v>101</v>
      </c>
      <c r="C64" s="103"/>
      <c r="D64" s="7" t="b">
        <f>IF(B65="Meets Criteria",5,IF(B65="Partially Meets Criteria",4,IF(B65="Does Not Meet Criteria",3,IF(B65="Not Applicable","NA"))))</f>
        <v>0</v>
      </c>
      <c r="E64" s="17">
        <v>3</v>
      </c>
      <c r="F64" s="19">
        <f t="shared" si="2"/>
        <v>0</v>
      </c>
      <c r="G64" s="7">
        <f t="shared" si="3"/>
        <v>15</v>
      </c>
    </row>
    <row r="65" spans="1:26" ht="42.75" x14ac:dyDescent="0.2">
      <c r="A65" s="151" t="s">
        <v>58</v>
      </c>
      <c r="B65" s="182" t="s">
        <v>101</v>
      </c>
      <c r="C65" s="103"/>
      <c r="D65" s="7" t="b">
        <f>IF(B66="Meets Criteria",5,IF(B66="Partially Meets Criteria",4,IF(B66="Does Not Meet Criteria",3,IF(B66="Not Applicable","NA"))))</f>
        <v>0</v>
      </c>
      <c r="E65" s="17">
        <v>3</v>
      </c>
      <c r="F65" s="19">
        <f t="shared" si="2"/>
        <v>0</v>
      </c>
      <c r="G65" s="7">
        <f t="shared" si="3"/>
        <v>15</v>
      </c>
    </row>
    <row r="66" spans="1:26" ht="14.25" x14ac:dyDescent="0.2">
      <c r="A66" s="151" t="s">
        <v>59</v>
      </c>
      <c r="B66" s="182" t="s">
        <v>101</v>
      </c>
      <c r="C66" s="103"/>
      <c r="D66" s="7" t="b">
        <f>IF(B67="Meets Criteria",5,IF(B67="Partially Meets Criteria",4,IF(B67="Does Not Meet Criteria",3,IF(B67="Not Applicable","NA"))))</f>
        <v>0</v>
      </c>
      <c r="E66" s="17">
        <v>3</v>
      </c>
      <c r="F66" s="19">
        <f t="shared" si="2"/>
        <v>0</v>
      </c>
      <c r="G66" s="7">
        <f t="shared" si="3"/>
        <v>15</v>
      </c>
    </row>
    <row r="67" spans="1:26" ht="14.25" x14ac:dyDescent="0.2">
      <c r="A67" s="151" t="s">
        <v>60</v>
      </c>
      <c r="B67" s="182" t="s">
        <v>101</v>
      </c>
      <c r="C67" s="103"/>
      <c r="E67" s="17"/>
      <c r="F67" s="19"/>
    </row>
    <row r="68" spans="1:26" ht="24.95" customHeight="1" x14ac:dyDescent="0.2">
      <c r="A68" s="152" t="s">
        <v>34</v>
      </c>
      <c r="B68" s="141"/>
      <c r="C68" s="103"/>
      <c r="D68" s="7" t="b">
        <f>IF(B69="Meets Criteria",5,IF(B69="Partially Meets Criteria",4,IF(B69="Does Not Meet Criteria",3,IF(B69="Not Applicable","NA"))))</f>
        <v>0</v>
      </c>
      <c r="E68" s="17">
        <v>3</v>
      </c>
      <c r="F68" s="19">
        <f t="shared" si="2"/>
        <v>0</v>
      </c>
      <c r="G68" s="7">
        <f t="shared" si="3"/>
        <v>15</v>
      </c>
    </row>
    <row r="69" spans="1:26" ht="43.5" thickBot="1" x14ac:dyDescent="0.25">
      <c r="A69" s="151" t="s">
        <v>61</v>
      </c>
      <c r="B69" s="182" t="s">
        <v>101</v>
      </c>
      <c r="C69" s="103"/>
      <c r="D69" s="7" t="b">
        <f>IF(B70="Meets Criteria",5,IF(B70="Partially Meets Criteria",4,IF(B70="Does Not Meet Criteria",3,IF(B70="Not Applicable","NA"))))</f>
        <v>0</v>
      </c>
      <c r="E69" s="17">
        <v>3</v>
      </c>
      <c r="F69" s="19">
        <f t="shared" si="2"/>
        <v>0</v>
      </c>
      <c r="G69" s="7">
        <f t="shared" si="3"/>
        <v>15</v>
      </c>
    </row>
    <row r="70" spans="1:26" ht="42.75" x14ac:dyDescent="0.2">
      <c r="A70" s="151" t="s">
        <v>62</v>
      </c>
      <c r="B70" s="182" t="s">
        <v>101</v>
      </c>
      <c r="C70" s="103"/>
      <c r="D70" s="7" t="b">
        <f>IF(B71="Meets Criteria",5,IF(B71="Partially Meets Criteria",4,IF(B71="Does Not Meet Criteria",3,IF(B71="Not Applicable","NA"))))</f>
        <v>0</v>
      </c>
      <c r="E70" s="17">
        <v>3</v>
      </c>
      <c r="F70" s="19">
        <f t="shared" si="2"/>
        <v>0</v>
      </c>
      <c r="G70" s="7">
        <f t="shared" si="3"/>
        <v>15</v>
      </c>
      <c r="M70" s="143" t="s">
        <v>106</v>
      </c>
      <c r="N70" s="143" t="s">
        <v>107</v>
      </c>
      <c r="O70" s="143" t="s">
        <v>108</v>
      </c>
      <c r="P70" s="144" t="s">
        <v>110</v>
      </c>
      <c r="Q70" s="143" t="s">
        <v>109</v>
      </c>
      <c r="R70" s="143" t="s">
        <v>111</v>
      </c>
    </row>
    <row r="71" spans="1:26" ht="29.25" thickBot="1" x14ac:dyDescent="0.25">
      <c r="A71" s="153" t="s">
        <v>63</v>
      </c>
      <c r="B71" s="182" t="s">
        <v>101</v>
      </c>
      <c r="C71" s="103"/>
      <c r="F71" s="19">
        <f>SUM(F58:F70)</f>
        <v>0</v>
      </c>
      <c r="G71" s="7">
        <f>SUM(G58:G70)</f>
        <v>150</v>
      </c>
      <c r="P71" s="146"/>
    </row>
    <row r="72" spans="1:26" ht="30" hidden="1" customHeight="1" thickBot="1" x14ac:dyDescent="0.25">
      <c r="A72" s="154" t="s">
        <v>10</v>
      </c>
      <c r="B72" s="209" t="str">
        <f>IF(F71/G71&gt;H19,"Exemplary",IF(F71/G71&gt;H20,"Accomplished",IF(F71/G71&gt;H21,"Promising","Incomplete")))</f>
        <v>Incomplete</v>
      </c>
      <c r="C72" s="210"/>
      <c r="F72" s="19"/>
      <c r="M72" s="19">
        <f>COUNTIF(B59:B71,"Meets Criteria")</f>
        <v>0</v>
      </c>
      <c r="N72" s="19">
        <f>COUNTIF(B59:B71,"Partially Meets Criteria")</f>
        <v>0</v>
      </c>
      <c r="O72" s="19">
        <f>COUNTIF(B59:B71,"Does Not Meet Criteria")</f>
        <v>0</v>
      </c>
      <c r="P72" s="147">
        <f>COUNTIF(B59:B71,"Not Applicable")</f>
        <v>0</v>
      </c>
      <c r="Q72" s="19">
        <f>M72+N72+O72</f>
        <v>0</v>
      </c>
      <c r="R72" s="148" t="e">
        <f>M72/Q72</f>
        <v>#DIV/0!</v>
      </c>
      <c r="S72" s="26"/>
    </row>
    <row r="73" spans="1:26" s="24" customFormat="1" ht="35.1" customHeight="1" thickBot="1" x14ac:dyDescent="0.25">
      <c r="A73" s="42" t="s">
        <v>103</v>
      </c>
      <c r="B73" s="187">
        <f>IF(Q72&gt;1,M72/Q72,0)</f>
        <v>0</v>
      </c>
      <c r="C73" s="188"/>
      <c r="D73" s="19"/>
      <c r="E73" s="19"/>
      <c r="F73" s="19"/>
      <c r="G73" s="19"/>
      <c r="H73" s="19"/>
      <c r="M73" s="19"/>
      <c r="N73" s="19"/>
      <c r="O73" s="19"/>
      <c r="P73" s="19"/>
      <c r="Q73" s="19"/>
      <c r="R73" s="19"/>
      <c r="Z73" s="90"/>
    </row>
    <row r="74" spans="1:26" ht="15.75" x14ac:dyDescent="0.2">
      <c r="A74" s="91"/>
      <c r="B74" s="26"/>
      <c r="C74" s="26"/>
      <c r="F74" s="19"/>
    </row>
    <row r="75" spans="1:26" ht="15.75" x14ac:dyDescent="0.2">
      <c r="A75" s="92"/>
      <c r="B75" s="26"/>
      <c r="F75" s="19"/>
    </row>
    <row r="76" spans="1:26" ht="13.5" thickBot="1" x14ac:dyDescent="0.25">
      <c r="A76" s="95"/>
      <c r="F76" s="19"/>
    </row>
    <row r="77" spans="1:26" ht="35.1" customHeight="1" thickBot="1" x14ac:dyDescent="0.25">
      <c r="A77" s="50" t="s">
        <v>117</v>
      </c>
      <c r="B77" s="51"/>
      <c r="C77" s="52"/>
      <c r="F77" s="19"/>
    </row>
    <row r="78" spans="1:26" s="7" customFormat="1" ht="39" customHeight="1" thickBot="1" x14ac:dyDescent="0.25">
      <c r="A78" s="199" t="s">
        <v>124</v>
      </c>
      <c r="B78" s="200"/>
      <c r="C78" s="201"/>
      <c r="F78" s="19"/>
      <c r="L78" s="2"/>
      <c r="Z78" s="18"/>
    </row>
    <row r="79" spans="1:26" ht="24.95" customHeight="1" thickBot="1" x14ac:dyDescent="0.25">
      <c r="A79" s="38" t="s">
        <v>7</v>
      </c>
      <c r="B79" s="155" t="s">
        <v>1</v>
      </c>
      <c r="C79" s="39" t="s">
        <v>3</v>
      </c>
      <c r="E79" s="17"/>
      <c r="F79" s="19"/>
      <c r="L79" s="7"/>
    </row>
    <row r="80" spans="1:26" s="58" customFormat="1" ht="24.95" customHeight="1" x14ac:dyDescent="0.2">
      <c r="A80" s="65" t="s">
        <v>35</v>
      </c>
      <c r="B80" s="141"/>
      <c r="C80" s="107"/>
      <c r="D80" s="57" t="b">
        <f>IF(B81="Meets Criteria",5,IF(B81="Partially Meets Criteria",4,IF(B81="Does Not Meet Criteria",3,IF(B81="Not Applicable","NA"))))</f>
        <v>0</v>
      </c>
      <c r="E80" s="68">
        <v>3</v>
      </c>
      <c r="F80" s="69">
        <f t="shared" ref="F80:F91" si="4">IF(D80="NA",0,(D80*E80))</f>
        <v>0</v>
      </c>
      <c r="G80" s="57">
        <f t="shared" ref="G80:G91" si="5">IF(D80="NA",0,(5*E80))</f>
        <v>15</v>
      </c>
      <c r="H80" s="57"/>
      <c r="L80" s="57"/>
      <c r="M80" s="57"/>
      <c r="N80" s="57"/>
      <c r="O80" s="57"/>
      <c r="P80" s="57"/>
      <c r="Q80" s="57"/>
      <c r="R80" s="57"/>
      <c r="Z80" s="82"/>
    </row>
    <row r="81" spans="1:26" s="58" customFormat="1" ht="28.5" x14ac:dyDescent="0.2">
      <c r="A81" s="85" t="s">
        <v>64</v>
      </c>
      <c r="B81" s="182" t="s">
        <v>101</v>
      </c>
      <c r="C81" s="107"/>
      <c r="D81" s="57" t="b">
        <f>IF(B82="Meets Criteria",5,IF(B82="Partially Meets Criteria",4,IF(B82="Does Not Meet Criteria",3,IF(B82="Not Applicable","NA"))))</f>
        <v>0</v>
      </c>
      <c r="E81" s="68">
        <v>3</v>
      </c>
      <c r="F81" s="69">
        <f t="shared" si="4"/>
        <v>0</v>
      </c>
      <c r="G81" s="57">
        <f t="shared" si="5"/>
        <v>15</v>
      </c>
      <c r="H81" s="57"/>
      <c r="L81" s="57"/>
      <c r="M81" s="57"/>
      <c r="N81" s="57"/>
      <c r="O81" s="57"/>
      <c r="P81" s="57"/>
      <c r="Q81" s="57"/>
      <c r="R81" s="57"/>
      <c r="Z81" s="82"/>
    </row>
    <row r="82" spans="1:26" s="58" customFormat="1" ht="28.5" x14ac:dyDescent="0.2">
      <c r="A82" s="85" t="s">
        <v>65</v>
      </c>
      <c r="B82" s="182" t="s">
        <v>101</v>
      </c>
      <c r="C82" s="107"/>
      <c r="D82" s="57" t="b">
        <f>IF(B83="Meets Criteria",5,IF(B83="Partially Meets Criteria",4,IF(B83="Does Not Meet Criteria",3,IF(B83="Not Applicable","NA"))))</f>
        <v>0</v>
      </c>
      <c r="E82" s="68">
        <v>3</v>
      </c>
      <c r="F82" s="69">
        <f t="shared" si="4"/>
        <v>0</v>
      </c>
      <c r="G82" s="57">
        <f t="shared" si="5"/>
        <v>15</v>
      </c>
      <c r="H82" s="57"/>
      <c r="L82" s="57"/>
      <c r="M82" s="57"/>
      <c r="N82" s="57"/>
      <c r="O82" s="57"/>
      <c r="P82" s="57"/>
      <c r="Q82" s="57"/>
      <c r="R82" s="57"/>
      <c r="Z82" s="82"/>
    </row>
    <row r="83" spans="1:26" s="58" customFormat="1" ht="28.5" x14ac:dyDescent="0.2">
      <c r="A83" s="85" t="s">
        <v>66</v>
      </c>
      <c r="B83" s="182" t="s">
        <v>101</v>
      </c>
      <c r="C83" s="107"/>
      <c r="D83" s="57"/>
      <c r="E83" s="68"/>
      <c r="F83" s="69"/>
      <c r="G83" s="57"/>
      <c r="H83" s="57"/>
      <c r="L83" s="57"/>
      <c r="M83" s="57"/>
      <c r="N83" s="57"/>
      <c r="O83" s="57"/>
      <c r="P83" s="57"/>
      <c r="Q83" s="57"/>
      <c r="R83" s="57"/>
      <c r="Z83" s="82"/>
    </row>
    <row r="84" spans="1:26" s="58" customFormat="1" ht="24.95" customHeight="1" x14ac:dyDescent="0.2">
      <c r="A84" s="66" t="s">
        <v>36</v>
      </c>
      <c r="B84" s="141"/>
      <c r="C84" s="107"/>
      <c r="D84" s="57" t="b">
        <f>IF(B85="Meets Criteria",5,IF(B85="Partially Meets Criteria",4,IF(B85="Does Not Meet Criteria",3,IF(B85="Not Applicable","NA"))))</f>
        <v>0</v>
      </c>
      <c r="E84" s="68">
        <v>3</v>
      </c>
      <c r="F84" s="69">
        <f t="shared" si="4"/>
        <v>0</v>
      </c>
      <c r="G84" s="57">
        <f t="shared" si="5"/>
        <v>15</v>
      </c>
      <c r="H84" s="57"/>
      <c r="L84" s="57"/>
      <c r="M84" s="57"/>
      <c r="N84" s="57"/>
      <c r="O84" s="57"/>
      <c r="P84" s="57"/>
      <c r="Q84" s="57"/>
      <c r="R84" s="57"/>
      <c r="Z84" s="82"/>
    </row>
    <row r="85" spans="1:26" s="58" customFormat="1" ht="28.5" x14ac:dyDescent="0.2">
      <c r="A85" s="85" t="s">
        <v>67</v>
      </c>
      <c r="B85" s="182" t="s">
        <v>101</v>
      </c>
      <c r="C85" s="107"/>
      <c r="D85" s="57" t="b">
        <f>IF(B86="Meets Criteria",5,IF(B86="Partially Meets Criteria",4,IF(B86="Does Not Meet Criteria",3,IF(B86="Not Applicable","NA"))))</f>
        <v>0</v>
      </c>
      <c r="E85" s="68">
        <v>3</v>
      </c>
      <c r="F85" s="69">
        <f t="shared" si="4"/>
        <v>0</v>
      </c>
      <c r="G85" s="57">
        <f t="shared" si="5"/>
        <v>15</v>
      </c>
      <c r="H85" s="57"/>
      <c r="L85" s="57"/>
      <c r="M85" s="57"/>
      <c r="N85" s="57"/>
      <c r="O85" s="57"/>
      <c r="P85" s="57"/>
      <c r="Q85" s="57"/>
      <c r="R85" s="57"/>
      <c r="Z85" s="82"/>
    </row>
    <row r="86" spans="1:26" s="58" customFormat="1" ht="28.5" x14ac:dyDescent="0.2">
      <c r="A86" s="85" t="s">
        <v>68</v>
      </c>
      <c r="B86" s="182" t="s">
        <v>101</v>
      </c>
      <c r="C86" s="107"/>
      <c r="D86" s="57" t="b">
        <f>IF(B87="Meets Criteria",5,IF(B87="Partially Meets Criteria",4,IF(B87="Does Not Meet Criteria",3,IF(B87="Not Applicable","NA"))))</f>
        <v>0</v>
      </c>
      <c r="E86" s="68">
        <v>3</v>
      </c>
      <c r="F86" s="69">
        <f t="shared" si="4"/>
        <v>0</v>
      </c>
      <c r="G86" s="57">
        <f t="shared" si="5"/>
        <v>15</v>
      </c>
      <c r="H86" s="57"/>
      <c r="L86" s="57"/>
      <c r="M86" s="57"/>
      <c r="N86" s="57"/>
      <c r="O86" s="57"/>
      <c r="P86" s="57"/>
      <c r="Q86" s="57"/>
      <c r="R86" s="57"/>
      <c r="Z86" s="82"/>
    </row>
    <row r="87" spans="1:26" s="58" customFormat="1" ht="28.5" x14ac:dyDescent="0.2">
      <c r="A87" s="85" t="s">
        <v>69</v>
      </c>
      <c r="B87" s="182" t="s">
        <v>101</v>
      </c>
      <c r="C87" s="107"/>
      <c r="D87" s="57" t="b">
        <f>IF(B88="Meets Criteria",5,IF(B88="Partially Meets Criteria",4,IF(B88="Does Not Meet Criteria",3,IF(B88="Not Applicable","NA"))))</f>
        <v>0</v>
      </c>
      <c r="E87" s="68">
        <v>3</v>
      </c>
      <c r="F87" s="69">
        <f t="shared" si="4"/>
        <v>0</v>
      </c>
      <c r="G87" s="57">
        <f t="shared" si="5"/>
        <v>15</v>
      </c>
      <c r="H87" s="57"/>
      <c r="L87" s="57"/>
      <c r="M87" s="57"/>
      <c r="N87" s="57"/>
      <c r="O87" s="57"/>
      <c r="P87" s="57"/>
      <c r="Q87" s="57"/>
      <c r="R87" s="57"/>
      <c r="Z87" s="82"/>
    </row>
    <row r="88" spans="1:26" s="58" customFormat="1" ht="28.5" x14ac:dyDescent="0.2">
      <c r="A88" s="85" t="s">
        <v>70</v>
      </c>
      <c r="B88" s="182" t="s">
        <v>101</v>
      </c>
      <c r="C88" s="107"/>
      <c r="D88" s="57" t="b">
        <f>IF(B89="Meets Criteria",5,IF(B89="Partially Meets Criteria",4,IF(B89="Does Not Meet Criteria",3,IF(B89="Not Applicable","NA"))))</f>
        <v>0</v>
      </c>
      <c r="E88" s="68">
        <v>3</v>
      </c>
      <c r="F88" s="69">
        <f t="shared" si="4"/>
        <v>0</v>
      </c>
      <c r="G88" s="57">
        <f t="shared" si="5"/>
        <v>15</v>
      </c>
      <c r="H88" s="57"/>
      <c r="M88" s="57"/>
      <c r="N88" s="57"/>
      <c r="O88" s="57"/>
      <c r="P88" s="57"/>
      <c r="Q88" s="57"/>
      <c r="R88" s="57"/>
      <c r="Z88" s="82"/>
    </row>
    <row r="89" spans="1:26" s="58" customFormat="1" ht="28.5" x14ac:dyDescent="0.2">
      <c r="A89" s="85" t="s">
        <v>71</v>
      </c>
      <c r="B89" s="182" t="s">
        <v>101</v>
      </c>
      <c r="C89" s="104"/>
      <c r="D89" s="57"/>
      <c r="E89" s="68"/>
      <c r="F89" s="69"/>
      <c r="G89" s="57"/>
      <c r="H89" s="57"/>
      <c r="M89" s="57"/>
      <c r="N89" s="57"/>
      <c r="O89" s="57"/>
      <c r="P89" s="57"/>
      <c r="Q89" s="57"/>
      <c r="R89" s="57"/>
      <c r="Z89" s="82"/>
    </row>
    <row r="90" spans="1:26" s="58" customFormat="1" ht="24.95" customHeight="1" thickBot="1" x14ac:dyDescent="0.25">
      <c r="A90" s="66" t="s">
        <v>37</v>
      </c>
      <c r="B90" s="141"/>
      <c r="C90" s="104"/>
      <c r="D90" s="57" t="b">
        <f>IF(B91="Meets Criteria",5,IF(B91="Partially Meets Criteria",4,IF(B91="Does Not Meet Criteria",3,IF(B91="Not Applicable","NA"))))</f>
        <v>0</v>
      </c>
      <c r="E90" s="68">
        <v>3</v>
      </c>
      <c r="F90" s="69">
        <f t="shared" si="4"/>
        <v>0</v>
      </c>
      <c r="G90" s="57">
        <f t="shared" si="5"/>
        <v>15</v>
      </c>
      <c r="H90" s="57"/>
      <c r="M90" s="57"/>
      <c r="N90" s="57"/>
      <c r="O90" s="57"/>
      <c r="P90" s="57"/>
      <c r="Q90" s="57"/>
      <c r="R90" s="57"/>
      <c r="Z90" s="82"/>
    </row>
    <row r="91" spans="1:26" s="58" customFormat="1" ht="14.25" x14ac:dyDescent="0.2">
      <c r="A91" s="85" t="s">
        <v>72</v>
      </c>
      <c r="B91" s="182" t="s">
        <v>101</v>
      </c>
      <c r="C91" s="104"/>
      <c r="D91" s="57" t="b">
        <f>IF(B92="Meets Criteria",5,IF(B92="Partially Meets Criteria",4,IF(B92="Does Not Meet Criteria",3,IF(B92="Not Applicable","NA"))))</f>
        <v>0</v>
      </c>
      <c r="E91" s="68">
        <v>3</v>
      </c>
      <c r="F91" s="69">
        <f t="shared" si="4"/>
        <v>0</v>
      </c>
      <c r="G91" s="57">
        <f t="shared" si="5"/>
        <v>15</v>
      </c>
      <c r="H91" s="57"/>
      <c r="M91" s="57" t="s">
        <v>106</v>
      </c>
      <c r="N91" s="57" t="s">
        <v>107</v>
      </c>
      <c r="O91" s="57" t="s">
        <v>108</v>
      </c>
      <c r="P91" s="156" t="s">
        <v>110</v>
      </c>
      <c r="Q91" s="57" t="s">
        <v>109</v>
      </c>
      <c r="R91" s="57" t="s">
        <v>111</v>
      </c>
      <c r="Z91" s="82"/>
    </row>
    <row r="92" spans="1:26" s="58" customFormat="1" ht="29.25" thickBot="1" x14ac:dyDescent="0.25">
      <c r="A92" s="96" t="s">
        <v>73</v>
      </c>
      <c r="B92" s="182" t="s">
        <v>101</v>
      </c>
      <c r="C92" s="104"/>
      <c r="D92" s="57"/>
      <c r="E92" s="57"/>
      <c r="F92" s="69">
        <f>SUM(F79:F91)</f>
        <v>0</v>
      </c>
      <c r="G92" s="57">
        <f>SUM(G79:G91)</f>
        <v>150</v>
      </c>
      <c r="H92" s="57"/>
      <c r="M92" s="57"/>
      <c r="N92" s="57"/>
      <c r="O92" s="57"/>
      <c r="P92" s="157"/>
      <c r="Q92" s="57"/>
      <c r="R92" s="57"/>
      <c r="Z92" s="82"/>
    </row>
    <row r="93" spans="1:26" s="58" customFormat="1" ht="30" hidden="1" customHeight="1" thickBot="1" x14ac:dyDescent="0.25">
      <c r="A93" s="158" t="s">
        <v>8</v>
      </c>
      <c r="B93" s="207" t="str">
        <f>IF(F92/G92&gt;H19,"Exemplary",IF(F92/G92&gt;H20,"Accomplished",IF(F92/G92&gt;H21,"Promising","Incomplete")))</f>
        <v>Incomplete</v>
      </c>
      <c r="C93" s="208"/>
      <c r="D93" s="57"/>
      <c r="E93" s="57"/>
      <c r="F93" s="69"/>
      <c r="G93" s="57"/>
      <c r="H93" s="57"/>
      <c r="M93" s="69">
        <f>COUNTIF(B80:B92,"Meets Criteria")</f>
        <v>0</v>
      </c>
      <c r="N93" s="69">
        <f>COUNTIF(B80:B92,"Partially Meets Criteria")</f>
        <v>0</v>
      </c>
      <c r="O93" s="69">
        <f>COUNTIF(B80:B92,"Does Not Meet Criteria")</f>
        <v>0</v>
      </c>
      <c r="P93" s="159">
        <f>COUNTIF(B74:B92,"Not Applicable")</f>
        <v>0</v>
      </c>
      <c r="Q93" s="69">
        <f>M93+N93+O93</f>
        <v>0</v>
      </c>
      <c r="R93" s="160" t="e">
        <f>M93/Q93</f>
        <v>#DIV/0!</v>
      </c>
      <c r="Z93" s="82"/>
    </row>
    <row r="94" spans="1:26" s="78" customFormat="1" ht="35.1" customHeight="1" thickBot="1" x14ac:dyDescent="0.25">
      <c r="A94" s="36" t="s">
        <v>104</v>
      </c>
      <c r="B94" s="187">
        <f>IF(Q93&gt;1,M93/Q93,0)</f>
        <v>0</v>
      </c>
      <c r="C94" s="188"/>
      <c r="D94" s="77"/>
      <c r="E94" s="77"/>
      <c r="F94" s="77"/>
      <c r="G94" s="77"/>
      <c r="H94" s="77"/>
      <c r="L94" s="25"/>
      <c r="M94" s="77"/>
      <c r="N94" s="77"/>
      <c r="O94" s="77"/>
      <c r="P94" s="77"/>
      <c r="Q94" s="77"/>
      <c r="R94" s="77"/>
      <c r="Z94" s="97"/>
    </row>
    <row r="95" spans="1:26" s="70" customFormat="1" ht="15" x14ac:dyDescent="0.2">
      <c r="A95" s="71"/>
      <c r="B95" s="72"/>
      <c r="C95" s="72"/>
      <c r="D95" s="69"/>
      <c r="E95" s="69"/>
      <c r="F95" s="69"/>
      <c r="G95" s="69"/>
      <c r="H95" s="69"/>
      <c r="L95" s="58"/>
      <c r="M95" s="69"/>
      <c r="N95" s="69"/>
      <c r="O95" s="69"/>
      <c r="P95" s="69"/>
      <c r="Q95" s="69"/>
      <c r="R95" s="69"/>
      <c r="Z95" s="98"/>
    </row>
    <row r="96" spans="1:26" s="70" customFormat="1" ht="15" x14ac:dyDescent="0.2">
      <c r="A96" s="99"/>
      <c r="B96" s="71"/>
      <c r="C96" s="71"/>
      <c r="D96" s="69"/>
      <c r="E96" s="69"/>
      <c r="F96" s="69"/>
      <c r="G96" s="69"/>
      <c r="H96" s="69"/>
      <c r="L96" s="58"/>
      <c r="M96" s="69"/>
      <c r="N96" s="69"/>
      <c r="O96" s="69"/>
      <c r="P96" s="69"/>
      <c r="Q96" s="69"/>
      <c r="R96" s="69"/>
      <c r="Z96" s="98"/>
    </row>
    <row r="97" spans="1:26" s="58" customFormat="1" ht="15.75" thickBot="1" x14ac:dyDescent="0.25">
      <c r="A97" s="99"/>
      <c r="B97" s="71"/>
      <c r="C97" s="71"/>
      <c r="D97" s="57"/>
      <c r="E97" s="57"/>
      <c r="F97" s="69"/>
      <c r="G97" s="57"/>
      <c r="H97" s="57"/>
      <c r="M97" s="57"/>
      <c r="N97" s="57"/>
      <c r="O97" s="57"/>
      <c r="P97" s="57"/>
      <c r="Q97" s="57"/>
      <c r="R97" s="57"/>
      <c r="Z97" s="82"/>
    </row>
    <row r="98" spans="1:26" s="58" customFormat="1" ht="35.1" customHeight="1" thickBot="1" x14ac:dyDescent="0.25">
      <c r="A98" s="73" t="s">
        <v>118</v>
      </c>
      <c r="B98" s="74"/>
      <c r="C98" s="75"/>
      <c r="D98" s="57"/>
      <c r="E98" s="57"/>
      <c r="F98" s="69"/>
      <c r="G98" s="57"/>
      <c r="H98" s="57"/>
      <c r="M98" s="57"/>
      <c r="N98" s="57"/>
      <c r="O98" s="57"/>
      <c r="P98" s="57"/>
      <c r="Q98" s="57"/>
      <c r="R98" s="57"/>
      <c r="Z98" s="82"/>
    </row>
    <row r="99" spans="1:26" s="57" customFormat="1" ht="51" customHeight="1" thickBot="1" x14ac:dyDescent="0.25">
      <c r="A99" s="199" t="s">
        <v>125</v>
      </c>
      <c r="B99" s="200"/>
      <c r="C99" s="201"/>
      <c r="F99" s="69"/>
      <c r="L99" s="58"/>
      <c r="Z99" s="64"/>
    </row>
    <row r="100" spans="1:26" s="58" customFormat="1" ht="24.95" customHeight="1" thickBot="1" x14ac:dyDescent="0.25">
      <c r="A100" s="76" t="s">
        <v>6</v>
      </c>
      <c r="B100" s="76" t="s">
        <v>1</v>
      </c>
      <c r="C100" s="75" t="s">
        <v>3</v>
      </c>
      <c r="D100" s="57"/>
      <c r="E100" s="68"/>
      <c r="F100" s="69"/>
      <c r="G100" s="57"/>
      <c r="H100" s="57"/>
      <c r="L100" s="57"/>
      <c r="M100" s="57"/>
      <c r="N100" s="57"/>
      <c r="O100" s="57"/>
      <c r="P100" s="57"/>
      <c r="Q100" s="57"/>
      <c r="R100" s="57"/>
      <c r="Z100" s="82"/>
    </row>
    <row r="101" spans="1:26" s="58" customFormat="1" ht="24.95" customHeight="1" x14ac:dyDescent="0.2">
      <c r="A101" s="161" t="s">
        <v>38</v>
      </c>
      <c r="B101" s="141"/>
      <c r="C101" s="103"/>
      <c r="D101" s="57" t="b">
        <f>IF(B102="Meets Criteria",5,IF(B102="Partially Meets Criteria",4,IF(B102="Does Not Meet Criteria",3,IF(B102="Not Applicable","NA"))))</f>
        <v>0</v>
      </c>
      <c r="E101" s="68">
        <v>3</v>
      </c>
      <c r="F101" s="69">
        <f t="shared" ref="F101:F132" si="6">IF(D101="NA",0,(D101*E101))</f>
        <v>0</v>
      </c>
      <c r="G101" s="57">
        <f t="shared" ref="G101:G132" si="7">IF(D101="NA",0,(5*E101))</f>
        <v>15</v>
      </c>
      <c r="H101" s="57"/>
      <c r="L101" s="57"/>
      <c r="M101" s="57"/>
      <c r="N101" s="57"/>
      <c r="O101" s="57"/>
      <c r="P101" s="57"/>
      <c r="Q101" s="57"/>
      <c r="R101" s="57"/>
      <c r="Z101" s="82"/>
    </row>
    <row r="102" spans="1:26" s="58" customFormat="1" ht="14.25" x14ac:dyDescent="0.2">
      <c r="A102" s="162" t="s">
        <v>74</v>
      </c>
      <c r="B102" s="182" t="s">
        <v>101</v>
      </c>
      <c r="C102" s="103"/>
      <c r="D102" s="57" t="b">
        <f>IF(B103="Meets Criteria",5,IF(B103="Partially Meets Criteria",4,IF(B103="Does Not Meet Criteria",3,IF(B103="Not Applicable","NA"))))</f>
        <v>0</v>
      </c>
      <c r="E102" s="68">
        <v>3</v>
      </c>
      <c r="F102" s="69">
        <f t="shared" si="6"/>
        <v>0</v>
      </c>
      <c r="G102" s="57">
        <f t="shared" si="7"/>
        <v>15</v>
      </c>
      <c r="H102" s="57"/>
      <c r="L102" s="57"/>
      <c r="M102" s="57"/>
      <c r="N102" s="57"/>
      <c r="O102" s="57"/>
      <c r="P102" s="57"/>
      <c r="Q102" s="57"/>
      <c r="R102" s="57"/>
      <c r="Z102" s="82"/>
    </row>
    <row r="103" spans="1:26" s="58" customFormat="1" ht="28.5" x14ac:dyDescent="0.2">
      <c r="A103" s="162" t="s">
        <v>75</v>
      </c>
      <c r="B103" s="182" t="s">
        <v>101</v>
      </c>
      <c r="C103" s="103"/>
      <c r="D103" s="57" t="b">
        <f>IF(B104="Meets Criteria",5,IF(B104="Partially Meets Criteria",4,IF(B104="Does Not Meet Criteria",3,IF(B104="Not Applicable","NA"))))</f>
        <v>0</v>
      </c>
      <c r="E103" s="68">
        <v>3</v>
      </c>
      <c r="F103" s="69">
        <f t="shared" si="6"/>
        <v>0</v>
      </c>
      <c r="G103" s="57">
        <f t="shared" si="7"/>
        <v>15</v>
      </c>
      <c r="H103" s="57"/>
      <c r="L103" s="57"/>
      <c r="M103" s="57"/>
      <c r="N103" s="57"/>
      <c r="O103" s="57"/>
      <c r="P103" s="57"/>
      <c r="Q103" s="57"/>
      <c r="R103" s="57"/>
      <c r="Z103" s="82"/>
    </row>
    <row r="104" spans="1:26" s="58" customFormat="1" ht="28.5" x14ac:dyDescent="0.2">
      <c r="A104" s="162" t="s">
        <v>76</v>
      </c>
      <c r="B104" s="182" t="s">
        <v>101</v>
      </c>
      <c r="C104" s="103"/>
      <c r="D104" s="57"/>
      <c r="E104" s="68"/>
      <c r="F104" s="69"/>
      <c r="G104" s="57"/>
      <c r="H104" s="57"/>
      <c r="L104" s="57"/>
      <c r="M104" s="57"/>
      <c r="N104" s="57"/>
      <c r="O104" s="57"/>
      <c r="P104" s="57"/>
      <c r="Q104" s="57"/>
      <c r="R104" s="57"/>
      <c r="Z104" s="82"/>
    </row>
    <row r="105" spans="1:26" s="58" customFormat="1" ht="24.95" customHeight="1" x14ac:dyDescent="0.2">
      <c r="A105" s="163" t="s">
        <v>39</v>
      </c>
      <c r="B105" s="141"/>
      <c r="C105" s="103"/>
      <c r="D105" s="57" t="b">
        <f>IF(B106="Meets Criteria",5,IF(B106="Partially Meets Criteria",4,IF(B106="Does Not Meet Criteria",3,IF(B106="Not Applicable","NA"))))</f>
        <v>0</v>
      </c>
      <c r="E105" s="68">
        <v>3</v>
      </c>
      <c r="F105" s="69">
        <f t="shared" si="6"/>
        <v>0</v>
      </c>
      <c r="G105" s="57">
        <f t="shared" si="7"/>
        <v>15</v>
      </c>
      <c r="H105" s="57"/>
      <c r="L105" s="57"/>
      <c r="M105" s="57"/>
      <c r="N105" s="57"/>
      <c r="O105" s="57"/>
      <c r="P105" s="57"/>
      <c r="Q105" s="57"/>
      <c r="R105" s="57"/>
      <c r="Z105" s="82"/>
    </row>
    <row r="106" spans="1:26" s="58" customFormat="1" ht="28.5" x14ac:dyDescent="0.2">
      <c r="A106" s="162" t="s">
        <v>77</v>
      </c>
      <c r="B106" s="182" t="s">
        <v>101</v>
      </c>
      <c r="C106" s="103"/>
      <c r="D106" s="57"/>
      <c r="E106" s="68"/>
      <c r="F106" s="69"/>
      <c r="G106" s="57"/>
      <c r="H106" s="57"/>
      <c r="L106" s="57"/>
      <c r="M106" s="57"/>
      <c r="N106" s="57"/>
      <c r="O106" s="57"/>
      <c r="P106" s="57"/>
      <c r="Q106" s="57"/>
      <c r="R106" s="57"/>
      <c r="Z106" s="82"/>
    </row>
    <row r="107" spans="1:26" s="58" customFormat="1" ht="24.95" customHeight="1" x14ac:dyDescent="0.2">
      <c r="A107" s="163" t="s">
        <v>40</v>
      </c>
      <c r="B107" s="141"/>
      <c r="C107" s="103"/>
      <c r="D107" s="57" t="b">
        <f t="shared" ref="D107:D112" si="8">IF(B108="Meets Criteria",5,IF(B108="Partially Meets Criteria",4,IF(B108="Does Not Meet Criteria",3,IF(B108="Not Applicable","NA"))))</f>
        <v>0</v>
      </c>
      <c r="E107" s="68">
        <v>3</v>
      </c>
      <c r="F107" s="69">
        <f t="shared" si="6"/>
        <v>0</v>
      </c>
      <c r="G107" s="57">
        <f t="shared" si="7"/>
        <v>15</v>
      </c>
      <c r="H107" s="57"/>
      <c r="L107" s="57"/>
      <c r="M107" s="57"/>
      <c r="N107" s="57"/>
      <c r="O107" s="57"/>
      <c r="P107" s="57"/>
      <c r="Q107" s="57"/>
      <c r="R107" s="57"/>
      <c r="Z107" s="82"/>
    </row>
    <row r="108" spans="1:26" s="58" customFormat="1" ht="14.25" x14ac:dyDescent="0.2">
      <c r="A108" s="162" t="s">
        <v>78</v>
      </c>
      <c r="B108" s="141"/>
      <c r="C108" s="103"/>
      <c r="D108" s="57" t="b">
        <f t="shared" si="8"/>
        <v>0</v>
      </c>
      <c r="E108" s="68">
        <v>3</v>
      </c>
      <c r="F108" s="69">
        <f t="shared" si="6"/>
        <v>0</v>
      </c>
      <c r="G108" s="57">
        <f t="shared" si="7"/>
        <v>15</v>
      </c>
      <c r="H108" s="57"/>
      <c r="L108" s="57"/>
      <c r="M108" s="57"/>
      <c r="N108" s="57"/>
      <c r="O108" s="57"/>
      <c r="P108" s="57"/>
      <c r="Q108" s="57"/>
      <c r="R108" s="57"/>
      <c r="Z108" s="82"/>
    </row>
    <row r="109" spans="1:26" s="58" customFormat="1" ht="14.25" x14ac:dyDescent="0.2">
      <c r="A109" s="162" t="s">
        <v>89</v>
      </c>
      <c r="B109" s="182" t="s">
        <v>101</v>
      </c>
      <c r="C109" s="103"/>
      <c r="D109" s="57" t="b">
        <f t="shared" si="8"/>
        <v>0</v>
      </c>
      <c r="E109" s="68">
        <v>3</v>
      </c>
      <c r="F109" s="69">
        <f t="shared" si="6"/>
        <v>0</v>
      </c>
      <c r="G109" s="57">
        <f t="shared" si="7"/>
        <v>15</v>
      </c>
      <c r="H109" s="57"/>
      <c r="L109" s="57"/>
      <c r="M109" s="57"/>
      <c r="N109" s="57"/>
      <c r="O109" s="57"/>
      <c r="P109" s="57"/>
      <c r="Q109" s="57"/>
      <c r="R109" s="57"/>
      <c r="Z109" s="82"/>
    </row>
    <row r="110" spans="1:26" s="58" customFormat="1" ht="14.25" x14ac:dyDescent="0.2">
      <c r="A110" s="162" t="s">
        <v>90</v>
      </c>
      <c r="B110" s="182" t="s">
        <v>101</v>
      </c>
      <c r="C110" s="103"/>
      <c r="D110" s="57" t="b">
        <f t="shared" si="8"/>
        <v>0</v>
      </c>
      <c r="E110" s="68">
        <v>3</v>
      </c>
      <c r="F110" s="69">
        <f t="shared" si="6"/>
        <v>0</v>
      </c>
      <c r="G110" s="57">
        <f t="shared" si="7"/>
        <v>15</v>
      </c>
      <c r="H110" s="57"/>
      <c r="L110" s="57"/>
      <c r="M110" s="57"/>
      <c r="N110" s="57"/>
      <c r="O110" s="57"/>
      <c r="P110" s="57"/>
      <c r="Q110" s="57"/>
      <c r="R110" s="57"/>
      <c r="Z110" s="82"/>
    </row>
    <row r="111" spans="1:26" s="58" customFormat="1" ht="28.5" x14ac:dyDescent="0.2">
      <c r="A111" s="162" t="s">
        <v>91</v>
      </c>
      <c r="B111" s="182" t="s">
        <v>101</v>
      </c>
      <c r="C111" s="103"/>
      <c r="D111" s="57" t="b">
        <f t="shared" si="8"/>
        <v>0</v>
      </c>
      <c r="E111" s="68">
        <v>3</v>
      </c>
      <c r="F111" s="69">
        <f t="shared" si="6"/>
        <v>0</v>
      </c>
      <c r="G111" s="57">
        <f t="shared" si="7"/>
        <v>15</v>
      </c>
      <c r="H111" s="57"/>
      <c r="L111" s="57"/>
      <c r="M111" s="57"/>
      <c r="N111" s="57"/>
      <c r="O111" s="57"/>
      <c r="P111" s="57"/>
      <c r="Q111" s="57"/>
      <c r="R111" s="57"/>
      <c r="Z111" s="82"/>
    </row>
    <row r="112" spans="1:26" s="58" customFormat="1" ht="28.5" x14ac:dyDescent="0.2">
      <c r="A112" s="162" t="s">
        <v>88</v>
      </c>
      <c r="B112" s="182" t="s">
        <v>101</v>
      </c>
      <c r="C112" s="103"/>
      <c r="D112" s="57" t="b">
        <f t="shared" si="8"/>
        <v>0</v>
      </c>
      <c r="E112" s="68">
        <v>3</v>
      </c>
      <c r="F112" s="69">
        <f t="shared" si="6"/>
        <v>0</v>
      </c>
      <c r="G112" s="57">
        <f t="shared" si="7"/>
        <v>15</v>
      </c>
      <c r="H112" s="57"/>
      <c r="L112" s="57"/>
      <c r="M112" s="57"/>
      <c r="N112" s="57"/>
      <c r="O112" s="57"/>
      <c r="P112" s="57"/>
      <c r="Q112" s="57"/>
      <c r="R112" s="57"/>
      <c r="Z112" s="82"/>
    </row>
    <row r="113" spans="1:26" s="58" customFormat="1" ht="28.5" x14ac:dyDescent="0.2">
      <c r="A113" s="162" t="s">
        <v>79</v>
      </c>
      <c r="B113" s="182" t="s">
        <v>101</v>
      </c>
      <c r="C113" s="103"/>
      <c r="D113" s="57"/>
      <c r="E113" s="68"/>
      <c r="F113" s="69"/>
      <c r="G113" s="57"/>
      <c r="H113" s="57"/>
      <c r="L113" s="57"/>
      <c r="M113" s="57"/>
      <c r="N113" s="57"/>
      <c r="O113" s="57"/>
      <c r="P113" s="57"/>
      <c r="Q113" s="57"/>
      <c r="R113" s="57"/>
      <c r="Z113" s="82"/>
    </row>
    <row r="114" spans="1:26" s="58" customFormat="1" ht="24.95" customHeight="1" x14ac:dyDescent="0.2">
      <c r="A114" s="163" t="s">
        <v>41</v>
      </c>
      <c r="B114" s="141"/>
      <c r="C114" s="103"/>
      <c r="D114" s="57" t="b">
        <f>IF(B115="Meets Criteria",5,IF(B115="Partially Meets Criteria",4,IF(B115="Does Not Meet Criteria",3,IF(B115="Not Applicable","NA"))))</f>
        <v>0</v>
      </c>
      <c r="E114" s="68">
        <v>3</v>
      </c>
      <c r="F114" s="69">
        <f t="shared" si="6"/>
        <v>0</v>
      </c>
      <c r="G114" s="57">
        <f t="shared" si="7"/>
        <v>15</v>
      </c>
      <c r="H114" s="57"/>
      <c r="L114" s="57"/>
      <c r="M114" s="57"/>
      <c r="N114" s="57"/>
      <c r="O114" s="57"/>
      <c r="P114" s="57"/>
      <c r="Q114" s="57"/>
      <c r="R114" s="57"/>
      <c r="Z114" s="82"/>
    </row>
    <row r="115" spans="1:26" s="58" customFormat="1" ht="14.25" x14ac:dyDescent="0.2">
      <c r="A115" s="162" t="s">
        <v>80</v>
      </c>
      <c r="B115" s="141"/>
      <c r="C115" s="103"/>
      <c r="D115" s="57" t="b">
        <f>IF(B116="Meets Criteria",5,IF(B116="Partially Meets Criteria",4,IF(B116="Does Not Meet Criteria",3,IF(B116="Not Applicable","NA"))))</f>
        <v>0</v>
      </c>
      <c r="E115" s="68">
        <v>3</v>
      </c>
      <c r="F115" s="69">
        <f t="shared" si="6"/>
        <v>0</v>
      </c>
      <c r="G115" s="57">
        <f t="shared" si="7"/>
        <v>15</v>
      </c>
      <c r="H115" s="57"/>
      <c r="L115" s="57"/>
      <c r="M115" s="57"/>
      <c r="N115" s="57"/>
      <c r="O115" s="57"/>
      <c r="P115" s="57"/>
      <c r="Q115" s="57"/>
      <c r="R115" s="57"/>
      <c r="Z115" s="82"/>
    </row>
    <row r="116" spans="1:26" s="58" customFormat="1" ht="14.25" x14ac:dyDescent="0.2">
      <c r="A116" s="162" t="s">
        <v>96</v>
      </c>
      <c r="B116" s="182" t="s">
        <v>101</v>
      </c>
      <c r="C116" s="103"/>
      <c r="D116" s="57" t="b">
        <f>IF(B117="Meets Criteria",5,IF(B117="Partially Meets Criteria",4,IF(B117="Does Not Meet Criteria",3,IF(B117="Not Applicable","NA"))))</f>
        <v>0</v>
      </c>
      <c r="E116" s="68">
        <v>3</v>
      </c>
      <c r="F116" s="69">
        <f t="shared" si="6"/>
        <v>0</v>
      </c>
      <c r="G116" s="57">
        <f t="shared" si="7"/>
        <v>15</v>
      </c>
      <c r="H116" s="57"/>
      <c r="L116" s="57"/>
      <c r="M116" s="57"/>
      <c r="N116" s="57"/>
      <c r="O116" s="57"/>
      <c r="P116" s="57"/>
      <c r="Q116" s="57"/>
      <c r="R116" s="57"/>
      <c r="Z116" s="82"/>
    </row>
    <row r="117" spans="1:26" s="58" customFormat="1" ht="14.25" x14ac:dyDescent="0.2">
      <c r="A117" s="162" t="s">
        <v>97</v>
      </c>
      <c r="B117" s="182" t="s">
        <v>101</v>
      </c>
      <c r="C117" s="103"/>
      <c r="D117" s="57" t="b">
        <f>IF(B118="Meets Criteria",5,IF(B118="Partially Meets Criteria",4,IF(B118="Does Not Meet Criteria",3,IF(B118="Not Applicable","NA"))))</f>
        <v>0</v>
      </c>
      <c r="E117" s="68">
        <v>3</v>
      </c>
      <c r="F117" s="69">
        <f t="shared" si="6"/>
        <v>0</v>
      </c>
      <c r="G117" s="57">
        <f t="shared" si="7"/>
        <v>15</v>
      </c>
      <c r="H117" s="57"/>
      <c r="L117" s="57"/>
      <c r="M117" s="57"/>
      <c r="N117" s="57"/>
      <c r="O117" s="57"/>
      <c r="P117" s="57"/>
      <c r="Q117" s="57"/>
      <c r="R117" s="57"/>
      <c r="Z117" s="82"/>
    </row>
    <row r="118" spans="1:26" s="58" customFormat="1" ht="14.25" x14ac:dyDescent="0.2">
      <c r="A118" s="162" t="s">
        <v>98</v>
      </c>
      <c r="B118" s="182" t="s">
        <v>101</v>
      </c>
      <c r="C118" s="103"/>
      <c r="D118" s="57" t="b">
        <f>IF(B119="Meets Criteria",5,IF(B119="Partially Meets Criteria",4,IF(B119="Does Not Meet Criteria",3,IF(B119="Not Applicable","NA"))))</f>
        <v>0</v>
      </c>
      <c r="E118" s="68">
        <v>3</v>
      </c>
      <c r="F118" s="69">
        <f t="shared" si="6"/>
        <v>0</v>
      </c>
      <c r="G118" s="57">
        <f t="shared" si="7"/>
        <v>15</v>
      </c>
      <c r="H118" s="57"/>
      <c r="L118" s="57"/>
      <c r="M118" s="57"/>
      <c r="N118" s="57"/>
      <c r="O118" s="57"/>
      <c r="P118" s="57"/>
      <c r="Q118" s="57"/>
      <c r="R118" s="57"/>
      <c r="Z118" s="82"/>
    </row>
    <row r="119" spans="1:26" s="58" customFormat="1" ht="14.25" x14ac:dyDescent="0.2">
      <c r="A119" s="162" t="s">
        <v>99</v>
      </c>
      <c r="B119" s="182" t="s">
        <v>101</v>
      </c>
      <c r="C119" s="103"/>
      <c r="D119" s="57"/>
      <c r="E119" s="68"/>
      <c r="F119" s="69"/>
      <c r="G119" s="57"/>
      <c r="H119" s="57"/>
      <c r="L119" s="57"/>
      <c r="M119" s="57"/>
      <c r="N119" s="57"/>
      <c r="O119" s="57"/>
      <c r="P119" s="57"/>
      <c r="Q119" s="57"/>
      <c r="R119" s="57"/>
      <c r="Z119" s="82"/>
    </row>
    <row r="120" spans="1:26" s="58" customFormat="1" ht="24.95" customHeight="1" x14ac:dyDescent="0.2">
      <c r="A120" s="163" t="s">
        <v>42</v>
      </c>
      <c r="B120" s="141"/>
      <c r="C120" s="103"/>
      <c r="D120" s="57" t="b">
        <f>IF(B121="Meets Criteria",5,IF(B121="Partially Meets Criteria",4,IF(B121="Does Not Meet Criteria",3,IF(B121="Not Applicable","NA"))))</f>
        <v>0</v>
      </c>
      <c r="E120" s="68">
        <v>3</v>
      </c>
      <c r="F120" s="69">
        <f t="shared" si="6"/>
        <v>0</v>
      </c>
      <c r="G120" s="57">
        <f t="shared" si="7"/>
        <v>15</v>
      </c>
      <c r="H120" s="57"/>
      <c r="L120" s="57"/>
      <c r="M120" s="57"/>
      <c r="N120" s="57"/>
      <c r="O120" s="57"/>
      <c r="P120" s="57"/>
      <c r="Q120" s="57"/>
      <c r="R120" s="57"/>
      <c r="Z120" s="82"/>
    </row>
    <row r="121" spans="1:26" s="58" customFormat="1" ht="14.25" x14ac:dyDescent="0.2">
      <c r="A121" s="162" t="s">
        <v>85</v>
      </c>
      <c r="B121" s="182" t="s">
        <v>101</v>
      </c>
      <c r="C121" s="103"/>
      <c r="D121" s="57" t="b">
        <f>IF(B122="Meets Criteria",5,IF(B122="Partially Meets Criteria",4,IF(B122="Does Not Meet Criteria",3,IF(B122="Not Applicable","NA"))))</f>
        <v>0</v>
      </c>
      <c r="E121" s="68">
        <v>3</v>
      </c>
      <c r="F121" s="69">
        <f t="shared" si="6"/>
        <v>0</v>
      </c>
      <c r="G121" s="57">
        <f t="shared" si="7"/>
        <v>15</v>
      </c>
      <c r="H121" s="57"/>
      <c r="L121" s="57"/>
      <c r="M121" s="57"/>
      <c r="N121" s="57"/>
      <c r="O121" s="57"/>
      <c r="P121" s="57"/>
      <c r="Q121" s="57"/>
      <c r="R121" s="57"/>
      <c r="Z121" s="82"/>
    </row>
    <row r="122" spans="1:26" s="59" customFormat="1" ht="14.25" x14ac:dyDescent="0.2">
      <c r="A122" s="162" t="s">
        <v>86</v>
      </c>
      <c r="B122" s="182" t="s">
        <v>101</v>
      </c>
      <c r="C122" s="103"/>
      <c r="D122" s="59" t="b">
        <f>IF(B123="Meets Criteria",5,IF(B123="Partially Meets Criteria",4,IF(B123="Does Not Meet Criteria",3,IF(B123="Not Applicable","NA"))))</f>
        <v>0</v>
      </c>
      <c r="E122" s="164">
        <v>3</v>
      </c>
      <c r="F122" s="165">
        <f t="shared" si="6"/>
        <v>0</v>
      </c>
      <c r="G122" s="59">
        <f t="shared" si="7"/>
        <v>15</v>
      </c>
      <c r="Z122" s="43"/>
    </row>
    <row r="123" spans="1:26" s="59" customFormat="1" ht="14.25" x14ac:dyDescent="0.2">
      <c r="A123" s="166" t="s">
        <v>87</v>
      </c>
      <c r="B123" s="184" t="s">
        <v>101</v>
      </c>
      <c r="C123" s="109"/>
      <c r="D123" s="59" t="b">
        <f>IF(B124="Meets Criteria",5,IF(B124="Partially Meets Criteria",4,IF(B124="Does Not Meet Criteria",3,IF(B124="Not Applicable","NA"))))</f>
        <v>0</v>
      </c>
      <c r="E123" s="164">
        <v>3</v>
      </c>
      <c r="F123" s="165">
        <f t="shared" si="6"/>
        <v>0</v>
      </c>
      <c r="G123" s="59">
        <f t="shared" si="7"/>
        <v>15</v>
      </c>
      <c r="M123" s="57"/>
      <c r="N123" s="57"/>
      <c r="O123" s="57"/>
      <c r="P123" s="57"/>
      <c r="Q123" s="57"/>
      <c r="R123" s="57"/>
      <c r="Z123" s="43"/>
    </row>
    <row r="124" spans="1:26" s="59" customFormat="1" ht="28.5" x14ac:dyDescent="0.2">
      <c r="A124" s="167" t="s">
        <v>112</v>
      </c>
      <c r="B124" s="185" t="s">
        <v>101</v>
      </c>
      <c r="C124" s="109"/>
      <c r="E124" s="164"/>
      <c r="F124" s="165"/>
      <c r="M124" s="57"/>
      <c r="N124" s="57"/>
      <c r="O124" s="57"/>
      <c r="P124" s="57"/>
      <c r="Q124" s="57"/>
      <c r="R124" s="57"/>
      <c r="Z124" s="43"/>
    </row>
    <row r="125" spans="1:26" s="58" customFormat="1" ht="28.5" x14ac:dyDescent="0.2">
      <c r="A125" s="168" t="s">
        <v>84</v>
      </c>
      <c r="B125" s="184" t="s">
        <v>101</v>
      </c>
      <c r="C125" s="110"/>
      <c r="D125" s="57" t="b">
        <f>IF(B126="Meets Criteria",5,IF(B126="Partially Meets Criteria",4,IF(B126="Does Not Meet Criteria",3,IF(B126="Not Applicable","NA"))))</f>
        <v>0</v>
      </c>
      <c r="E125" s="68">
        <v>3</v>
      </c>
      <c r="F125" s="69">
        <f t="shared" si="6"/>
        <v>0</v>
      </c>
      <c r="G125" s="57">
        <f t="shared" si="7"/>
        <v>15</v>
      </c>
      <c r="H125" s="57"/>
      <c r="L125" s="57"/>
      <c r="M125" s="57"/>
      <c r="N125" s="57"/>
      <c r="O125" s="57"/>
      <c r="P125" s="57"/>
      <c r="Q125" s="57"/>
      <c r="R125" s="57"/>
      <c r="Z125" s="82"/>
    </row>
    <row r="126" spans="1:26" s="58" customFormat="1" ht="14.25" x14ac:dyDescent="0.2">
      <c r="A126" s="169" t="s">
        <v>81</v>
      </c>
      <c r="B126" s="186" t="s">
        <v>101</v>
      </c>
      <c r="C126" s="103"/>
      <c r="D126" s="57" t="b">
        <f>IF(B127="Meets Criteria",5,IF(B127="Partially Meets Criteria",4,IF(B127="Does Not Meet Criteria",3,IF(B127="Not Applicable","NA"))))</f>
        <v>0</v>
      </c>
      <c r="E126" s="68">
        <v>3</v>
      </c>
      <c r="F126" s="69">
        <f t="shared" si="6"/>
        <v>0</v>
      </c>
      <c r="G126" s="57">
        <f t="shared" si="7"/>
        <v>15</v>
      </c>
      <c r="H126" s="57"/>
      <c r="L126" s="57"/>
      <c r="M126" s="57"/>
      <c r="N126" s="57"/>
      <c r="O126" s="57"/>
      <c r="P126" s="57"/>
      <c r="Q126" s="57"/>
      <c r="R126" s="57"/>
      <c r="Z126" s="82"/>
    </row>
    <row r="127" spans="1:26" s="58" customFormat="1" ht="14.25" x14ac:dyDescent="0.2">
      <c r="A127" s="170" t="s">
        <v>82</v>
      </c>
      <c r="B127" s="182" t="s">
        <v>101</v>
      </c>
      <c r="C127" s="108"/>
      <c r="D127" s="57"/>
      <c r="E127" s="68"/>
      <c r="F127" s="69"/>
      <c r="G127" s="57"/>
      <c r="H127" s="57"/>
      <c r="L127" s="57"/>
      <c r="M127" s="57"/>
      <c r="N127" s="57"/>
      <c r="O127" s="57"/>
      <c r="P127" s="57"/>
      <c r="Q127" s="57"/>
      <c r="R127" s="57"/>
      <c r="Z127" s="82"/>
    </row>
    <row r="128" spans="1:26" s="58" customFormat="1" ht="24.95" customHeight="1" x14ac:dyDescent="0.2">
      <c r="A128" s="161" t="s">
        <v>43</v>
      </c>
      <c r="B128" s="141"/>
      <c r="C128" s="108"/>
      <c r="D128" s="57" t="b">
        <f>IF(B129="Meets Criteria",5,IF(B129="Partially Meets Criteria",4,IF(B129="Does Not Meet Criteria",3,IF(B129="Not Applicable","NA"))))</f>
        <v>0</v>
      </c>
      <c r="E128" s="68">
        <v>3</v>
      </c>
      <c r="F128" s="69">
        <f t="shared" si="6"/>
        <v>0</v>
      </c>
      <c r="G128" s="57">
        <f t="shared" si="7"/>
        <v>15</v>
      </c>
      <c r="H128" s="57"/>
      <c r="L128" s="57"/>
      <c r="M128" s="57"/>
      <c r="N128" s="57"/>
      <c r="O128" s="57"/>
      <c r="P128" s="57"/>
      <c r="Q128" s="57"/>
      <c r="R128" s="57"/>
      <c r="Z128" s="82"/>
    </row>
    <row r="129" spans="1:26" s="58" customFormat="1" ht="14.25" x14ac:dyDescent="0.2">
      <c r="A129" s="162" t="s">
        <v>83</v>
      </c>
      <c r="B129" s="141"/>
      <c r="C129" s="111"/>
      <c r="D129" s="57" t="b">
        <f>IF(B130="Meets Criteria",5,IF(B130="Partially Meets Criteria",4,IF(B130="Does Not Meet Criteria",3,IF(B130="Not Applicable","NA"))))</f>
        <v>0</v>
      </c>
      <c r="E129" s="68">
        <v>3</v>
      </c>
      <c r="F129" s="69">
        <f t="shared" si="6"/>
        <v>0</v>
      </c>
      <c r="G129" s="57">
        <f t="shared" si="7"/>
        <v>15</v>
      </c>
      <c r="H129" s="57"/>
      <c r="L129" s="57"/>
      <c r="M129" s="57"/>
      <c r="N129" s="57"/>
      <c r="O129" s="57"/>
      <c r="P129" s="57"/>
      <c r="Q129" s="57"/>
      <c r="R129" s="57"/>
      <c r="Z129" s="82"/>
    </row>
    <row r="130" spans="1:26" s="58" customFormat="1" ht="14.25" x14ac:dyDescent="0.2">
      <c r="A130" s="162" t="s">
        <v>92</v>
      </c>
      <c r="B130" s="182" t="s">
        <v>101</v>
      </c>
      <c r="C130" s="103"/>
      <c r="D130" s="57" t="b">
        <f>IF(B131="Meets Criteria",5,IF(B131="Partially Meets Criteria",4,IF(B131="Does Not Meet Criteria",3,IF(B131="Not Applicable","NA"))))</f>
        <v>0</v>
      </c>
      <c r="E130" s="68">
        <v>3</v>
      </c>
      <c r="F130" s="69">
        <f t="shared" si="6"/>
        <v>0</v>
      </c>
      <c r="G130" s="57">
        <f t="shared" si="7"/>
        <v>15</v>
      </c>
      <c r="H130" s="57"/>
      <c r="L130" s="57"/>
      <c r="M130" s="57"/>
      <c r="N130" s="57"/>
      <c r="O130" s="57"/>
      <c r="P130" s="57"/>
      <c r="Q130" s="57"/>
      <c r="R130" s="57"/>
      <c r="Z130" s="82"/>
    </row>
    <row r="131" spans="1:26" s="58" customFormat="1" ht="14.25" x14ac:dyDescent="0.2">
      <c r="A131" s="162" t="s">
        <v>93</v>
      </c>
      <c r="B131" s="182" t="s">
        <v>101</v>
      </c>
      <c r="C131" s="103"/>
      <c r="D131" s="57" t="b">
        <f>IF(B132="Meets Criteria",5,IF(B132="Partially Meets Criteria",4,IF(B132="Does Not Meet Criteria",3,IF(B132="Not Applicable","NA"))))</f>
        <v>0</v>
      </c>
      <c r="E131" s="68">
        <v>3</v>
      </c>
      <c r="F131" s="69">
        <f t="shared" si="6"/>
        <v>0</v>
      </c>
      <c r="G131" s="57">
        <f t="shared" si="7"/>
        <v>15</v>
      </c>
      <c r="H131" s="57"/>
      <c r="L131" s="57"/>
      <c r="M131" s="57"/>
      <c r="N131" s="57"/>
      <c r="O131" s="57"/>
      <c r="P131" s="57"/>
      <c r="Q131" s="57"/>
      <c r="R131" s="57"/>
      <c r="Z131" s="82"/>
    </row>
    <row r="132" spans="1:26" s="58" customFormat="1" ht="14.25" x14ac:dyDescent="0.2">
      <c r="A132" s="162" t="s">
        <v>94</v>
      </c>
      <c r="B132" s="182" t="s">
        <v>101</v>
      </c>
      <c r="C132" s="103"/>
      <c r="D132" s="57" t="b">
        <f>IF(B133="Meets Criteria",5,IF(B133="Partially Meets Criteria",4,IF(B133="Does Not Meet Criteria",3,IF(B133="Not Applicable","NA"))))</f>
        <v>0</v>
      </c>
      <c r="E132" s="68">
        <v>3</v>
      </c>
      <c r="F132" s="69">
        <f t="shared" si="6"/>
        <v>0</v>
      </c>
      <c r="G132" s="57">
        <f t="shared" si="7"/>
        <v>15</v>
      </c>
      <c r="H132" s="57"/>
      <c r="L132" s="57"/>
      <c r="M132" s="57" t="s">
        <v>106</v>
      </c>
      <c r="N132" s="57" t="s">
        <v>107</v>
      </c>
      <c r="O132" s="57" t="s">
        <v>108</v>
      </c>
      <c r="P132" s="171" t="s">
        <v>110</v>
      </c>
      <c r="Q132" s="57" t="s">
        <v>109</v>
      </c>
      <c r="R132" s="57" t="s">
        <v>111</v>
      </c>
      <c r="Z132" s="82"/>
    </row>
    <row r="133" spans="1:26" s="58" customFormat="1" ht="15" thickBot="1" x14ac:dyDescent="0.25">
      <c r="A133" s="172" t="s">
        <v>95</v>
      </c>
      <c r="B133" s="182" t="s">
        <v>101</v>
      </c>
      <c r="C133" s="103"/>
      <c r="D133" s="57"/>
      <c r="E133" s="57"/>
      <c r="F133" s="57">
        <f>SUM(F100:F132)</f>
        <v>0</v>
      </c>
      <c r="G133" s="57">
        <f>SUM(G100:G132)</f>
        <v>390</v>
      </c>
      <c r="H133" s="57"/>
      <c r="M133" s="57"/>
      <c r="N133" s="57"/>
      <c r="O133" s="57"/>
      <c r="P133" s="171"/>
      <c r="Q133" s="57"/>
      <c r="R133" s="57"/>
      <c r="Z133" s="82"/>
    </row>
    <row r="134" spans="1:26" ht="30" hidden="1" customHeight="1" thickBot="1" x14ac:dyDescent="0.25">
      <c r="A134" s="173" t="s">
        <v>11</v>
      </c>
      <c r="B134" s="189" t="str">
        <f>IF(F133/G133&gt;H19,"Exemplary",IF(F133/G133&gt;H20,"Accomplished",IF(F133/G133&gt;H21,"Promising","Incomplete")))</f>
        <v>Incomplete</v>
      </c>
      <c r="C134" s="190"/>
      <c r="M134" s="19">
        <f>COUNTIF(B101:B133,"Meets Criteria")</f>
        <v>0</v>
      </c>
      <c r="N134" s="19">
        <f>COUNTIF(B101:B133,"Partially Meets Criteria")</f>
        <v>0</v>
      </c>
      <c r="O134" s="19">
        <f>COUNTIF(B101:B133,"Does Not Meet Criteria")</f>
        <v>0</v>
      </c>
      <c r="P134" s="174">
        <f>COUNTIF(B101:B133,"Not Applicable")</f>
        <v>0</v>
      </c>
      <c r="Q134" s="19">
        <f>M134+N134+O134</f>
        <v>0</v>
      </c>
      <c r="R134" s="148" t="e">
        <f>M134/Q134</f>
        <v>#DIV/0!</v>
      </c>
    </row>
    <row r="135" spans="1:26" ht="35.1" customHeight="1" thickBot="1" x14ac:dyDescent="0.25">
      <c r="A135" s="16" t="s">
        <v>105</v>
      </c>
      <c r="B135" s="187">
        <f>IF(Q134&gt;1,M134/Q134,0)</f>
        <v>0</v>
      </c>
      <c r="C135" s="188"/>
      <c r="P135" s="23"/>
    </row>
    <row r="136" spans="1:26" x14ac:dyDescent="0.2">
      <c r="P136" s="23"/>
    </row>
    <row r="137" spans="1:26" ht="23.25" x14ac:dyDescent="0.2">
      <c r="A137" s="60" t="s">
        <v>114</v>
      </c>
      <c r="B137" s="13"/>
      <c r="C137" s="13"/>
      <c r="P137" s="23"/>
    </row>
    <row r="138" spans="1:26" ht="15.75" x14ac:dyDescent="0.2">
      <c r="A138" s="14"/>
      <c r="B138" s="15"/>
      <c r="C138" s="15"/>
      <c r="P138" s="23"/>
    </row>
    <row r="139" spans="1:26" ht="13.5" thickBot="1" x14ac:dyDescent="0.25">
      <c r="P139" s="23"/>
    </row>
    <row r="140" spans="1:26" ht="50.1" customHeight="1" thickBot="1" x14ac:dyDescent="0.25">
      <c r="A140" s="176" t="s">
        <v>15</v>
      </c>
      <c r="B140" s="177"/>
      <c r="C140" s="178"/>
      <c r="P140" s="23"/>
    </row>
    <row r="141" spans="1:26" ht="50.1" customHeight="1" x14ac:dyDescent="0.2">
      <c r="A141" s="179" t="s">
        <v>19</v>
      </c>
      <c r="B141" s="193">
        <f>B20</f>
        <v>0</v>
      </c>
      <c r="C141" s="194"/>
      <c r="P141" s="23"/>
    </row>
    <row r="142" spans="1:26" ht="50.1" customHeight="1" x14ac:dyDescent="0.2">
      <c r="A142" s="180" t="s">
        <v>16</v>
      </c>
      <c r="B142" s="195">
        <f>B21</f>
        <v>0</v>
      </c>
      <c r="C142" s="196"/>
      <c r="P142" s="23"/>
    </row>
    <row r="143" spans="1:26" ht="50.1" customHeight="1" x14ac:dyDescent="0.2">
      <c r="A143" s="180" t="s">
        <v>17</v>
      </c>
      <c r="B143" s="197">
        <f>B22</f>
        <v>0</v>
      </c>
      <c r="C143" s="198"/>
      <c r="P143" s="23"/>
    </row>
    <row r="144" spans="1:26" ht="50.1" customHeight="1" x14ac:dyDescent="0.2">
      <c r="A144" s="180" t="s">
        <v>18</v>
      </c>
      <c r="B144" s="197">
        <f>B23</f>
        <v>0</v>
      </c>
      <c r="C144" s="198"/>
      <c r="P144" s="23"/>
    </row>
    <row r="145" spans="1:26" s="28" customFormat="1" ht="50.1" customHeight="1" thickBot="1" x14ac:dyDescent="0.25">
      <c r="A145" s="181" t="s">
        <v>23</v>
      </c>
      <c r="B145" s="191">
        <f>B24</f>
        <v>0</v>
      </c>
      <c r="C145" s="192"/>
      <c r="D145" s="23"/>
      <c r="E145" s="23"/>
      <c r="F145" s="23"/>
      <c r="G145" s="23"/>
      <c r="H145" s="23"/>
      <c r="M145" s="23"/>
      <c r="N145" s="23"/>
      <c r="O145" s="23"/>
      <c r="P145" s="23"/>
      <c r="Q145" s="23"/>
      <c r="R145" s="23"/>
      <c r="Z145" s="100"/>
    </row>
    <row r="146" spans="1:26" ht="13.5" thickBot="1" x14ac:dyDescent="0.25">
      <c r="A146" s="28"/>
      <c r="B146" s="28"/>
      <c r="C146" s="28"/>
      <c r="P146" s="23"/>
    </row>
    <row r="147" spans="1:26" ht="50.1" customHeight="1" thickBot="1" x14ac:dyDescent="0.25">
      <c r="A147" s="8" t="s">
        <v>102</v>
      </c>
      <c r="B147" s="187">
        <f>B52</f>
        <v>0</v>
      </c>
      <c r="C147" s="188"/>
      <c r="P147" s="23"/>
    </row>
    <row r="148" spans="1:26" ht="13.5" thickBot="1" x14ac:dyDescent="0.25">
      <c r="P148" s="23"/>
    </row>
    <row r="149" spans="1:26" ht="50.1" customHeight="1" thickBot="1" x14ac:dyDescent="0.25">
      <c r="A149" s="9" t="s">
        <v>103</v>
      </c>
      <c r="B149" s="187">
        <f>B73</f>
        <v>0</v>
      </c>
      <c r="C149" s="188"/>
      <c r="P149" s="23"/>
    </row>
    <row r="150" spans="1:26" ht="13.5" thickBot="1" x14ac:dyDescent="0.25">
      <c r="P150" s="23"/>
    </row>
    <row r="151" spans="1:26" ht="50.1" customHeight="1" thickBot="1" x14ac:dyDescent="0.25">
      <c r="A151" s="10" t="s">
        <v>104</v>
      </c>
      <c r="B151" s="187">
        <f>B94</f>
        <v>0</v>
      </c>
      <c r="C151" s="188"/>
      <c r="P151" s="23"/>
    </row>
    <row r="152" spans="1:26" ht="13.5" thickBot="1" x14ac:dyDescent="0.25">
      <c r="P152" s="23"/>
    </row>
    <row r="153" spans="1:26" ht="50.1" customHeight="1" thickBot="1" x14ac:dyDescent="0.25">
      <c r="A153" s="11" t="s">
        <v>105</v>
      </c>
      <c r="B153" s="187">
        <f>B135</f>
        <v>0</v>
      </c>
      <c r="C153" s="188"/>
      <c r="P153" s="23"/>
    </row>
    <row r="154" spans="1:26" s="27" customFormat="1" ht="16.5" thickBot="1" x14ac:dyDescent="0.25">
      <c r="A154" s="2"/>
      <c r="B154" s="2"/>
      <c r="C154" s="2"/>
      <c r="D154" s="22"/>
      <c r="E154" s="22"/>
      <c r="F154" s="22"/>
      <c r="G154" s="22"/>
      <c r="H154" s="22"/>
      <c r="M154" s="29">
        <f>M51+M72+M93+M134</f>
        <v>0</v>
      </c>
      <c r="N154" s="30">
        <f>N51+N72+N93+N134</f>
        <v>0</v>
      </c>
      <c r="O154" s="30">
        <f>O51+O72+O93+O134</f>
        <v>0</v>
      </c>
      <c r="P154" s="31">
        <f>P51+P72+P93+P134</f>
        <v>0</v>
      </c>
      <c r="Q154" s="30">
        <f>Q51+Q72+Q93+Q134</f>
        <v>0</v>
      </c>
      <c r="R154" s="32" t="e">
        <f>M154/Q154</f>
        <v>#DIV/0!</v>
      </c>
      <c r="Z154" s="101"/>
    </row>
    <row r="155" spans="1:26" s="27" customFormat="1" ht="50.1" customHeight="1" thickBot="1" x14ac:dyDescent="0.25">
      <c r="A155" s="12" t="s">
        <v>119</v>
      </c>
      <c r="B155" s="187">
        <f>IF(Q154&gt;1,M154/Q154,0)</f>
        <v>0</v>
      </c>
      <c r="C155" s="188"/>
      <c r="D155" s="22"/>
      <c r="E155" s="22"/>
      <c r="F155" s="22"/>
      <c r="G155" s="22"/>
      <c r="H155" s="22"/>
      <c r="M155" s="33"/>
      <c r="N155" s="33"/>
      <c r="O155" s="33"/>
      <c r="P155" s="34"/>
      <c r="Q155" s="33"/>
      <c r="R155" s="35"/>
      <c r="Z155" s="101"/>
    </row>
    <row r="156" spans="1:26" s="27" customFormat="1" ht="18" x14ac:dyDescent="0.2">
      <c r="A156" s="37"/>
      <c r="B156" s="1"/>
      <c r="C156" s="1"/>
      <c r="D156" s="22"/>
      <c r="E156" s="22"/>
      <c r="F156" s="22"/>
      <c r="G156" s="22"/>
      <c r="H156" s="22"/>
      <c r="M156" s="22"/>
      <c r="N156" s="22"/>
      <c r="O156" s="22"/>
      <c r="P156" s="22"/>
      <c r="Q156" s="22"/>
      <c r="R156" s="22"/>
      <c r="Z156" s="101"/>
    </row>
    <row r="157" spans="1:26" s="21" customFormat="1" ht="15" x14ac:dyDescent="0.2">
      <c r="A157" s="27" t="s">
        <v>120</v>
      </c>
      <c r="B157" s="27"/>
      <c r="C157" s="27"/>
      <c r="M157" s="7"/>
      <c r="N157" s="7"/>
      <c r="O157" s="7"/>
      <c r="P157" s="7"/>
      <c r="Q157" s="7"/>
      <c r="R157" s="7"/>
      <c r="Z157" s="102"/>
    </row>
    <row r="158" spans="1:26" x14ac:dyDescent="0.2">
      <c r="A158" s="175"/>
      <c r="B158" s="21"/>
      <c r="C158" s="21"/>
    </row>
  </sheetData>
  <sheetProtection password="CCDF" sheet="1" objects="1" scenarios="1" selectLockedCells="1"/>
  <mergeCells count="31">
    <mergeCell ref="B24:C24"/>
    <mergeCell ref="A14:C14"/>
    <mergeCell ref="B20:C20"/>
    <mergeCell ref="A12:C12"/>
    <mergeCell ref="A10:C10"/>
    <mergeCell ref="B21:C21"/>
    <mergeCell ref="A16:C16"/>
    <mergeCell ref="B22:C22"/>
    <mergeCell ref="B23:C23"/>
    <mergeCell ref="A30:C30"/>
    <mergeCell ref="A57:C57"/>
    <mergeCell ref="A78:C78"/>
    <mergeCell ref="A99:C99"/>
    <mergeCell ref="B51:C51"/>
    <mergeCell ref="B52:C52"/>
    <mergeCell ref="B73:C73"/>
    <mergeCell ref="B93:C93"/>
    <mergeCell ref="B94:C94"/>
    <mergeCell ref="B72:C72"/>
    <mergeCell ref="B155:C155"/>
    <mergeCell ref="B134:C134"/>
    <mergeCell ref="B147:C147"/>
    <mergeCell ref="B149:C149"/>
    <mergeCell ref="B151:C151"/>
    <mergeCell ref="B145:C145"/>
    <mergeCell ref="B135:C135"/>
    <mergeCell ref="B153:C153"/>
    <mergeCell ref="B141:C141"/>
    <mergeCell ref="B142:C142"/>
    <mergeCell ref="B143:C143"/>
    <mergeCell ref="B144:C144"/>
  </mergeCells>
  <phoneticPr fontId="4" type="noConversion"/>
  <dataValidations count="4">
    <dataValidation allowBlank="1" showInputMessage="1" showErrorMessage="1" sqref="B155:C156 B101 B105 B107:B108 B153:C153 B120 B135:C135 B73:C74 B94:C95 B90 B84 B80 B68 B63 B59 B47 B42 B37 B32 B149:C149 B151:C151 B114:B115 B129"/>
    <dataValidation type="list" allowBlank="1" showInputMessage="1" showErrorMessage="1" sqref="B102:B104 B91:B92 B48:B50 B33:B36 B69:B71 B38:B41 B43:B46 B60:B62 B64:B67 B81:B83 B85:B89 B121:B127 B116:B119 B109:B113 B106 B130:B133">
      <formula1>$G$18:$G$22</formula1>
    </dataValidation>
    <dataValidation type="list" allowBlank="1" showInputMessage="1" showErrorMessage="1" sqref="B75">
      <formula1>$G$18:$G$21</formula1>
    </dataValidation>
    <dataValidation type="list" allowBlank="1" showInputMessage="1" showErrorMessage="1" sqref="B26">
      <formula1>$J$18:$J$20</formula1>
    </dataValidation>
  </dataValidations>
  <printOptions horizontalCentered="1"/>
  <pageMargins left="0.75" right="0.75" top="1" bottom="1" header="0.5" footer="0.5"/>
  <pageSetup scale="74" orientation="portrait" r:id="rId1"/>
  <headerFooter alignWithMargins="0">
    <oddFooter>&amp;L&amp;12REVISED - 06/27/13&amp;R&amp;12Page &amp;P of &amp;N</oddFooter>
  </headerFooter>
  <rowBreaks count="5" manualBreakCount="5">
    <brk id="27" max="16383" man="1"/>
    <brk id="54" max="16383" man="1"/>
    <brk id="75" max="16383" man="1"/>
    <brk id="96" max="16383" man="1"/>
    <brk id="13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ECP Evaluation Rubric</vt:lpstr>
      <vt:lpstr>'ECP Evaluation Rubric'!Check8</vt:lpstr>
      <vt:lpstr>'ECP Evaluation Rubric'!Print_Area</vt:lpstr>
    </vt:vector>
  </TitlesOfParts>
  <Company>Blackboard,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aalleyne</dc:creator>
  <cp:lastModifiedBy>Greg Taylor</cp:lastModifiedBy>
  <cp:lastPrinted>2013-06-27T18:13:34Z</cp:lastPrinted>
  <dcterms:created xsi:type="dcterms:W3CDTF">2006-12-19T19:06:28Z</dcterms:created>
  <dcterms:modified xsi:type="dcterms:W3CDTF">2014-04-30T21:19:41Z</dcterms:modified>
</cp:coreProperties>
</file>